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MEI\"/>
    </mc:Choice>
  </mc:AlternateContent>
  <bookViews>
    <workbookView xWindow="0" yWindow="60" windowWidth="19440" windowHeight="12420" firstSheet="1" activeTab="3"/>
  </bookViews>
  <sheets>
    <sheet name="MASUK" sheetId="11" r:id="rId1"/>
    <sheet name="KELUAR" sheetId="12" r:id="rId2"/>
    <sheet name="1" sheetId="1" r:id="rId3"/>
    <sheet name="2" sheetId="2" r:id="rId4"/>
    <sheet name="print1" sheetId="3" r:id="rId5"/>
    <sheet name="print2" sheetId="4" r:id="rId6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0a44f3d2-511e-40b9-b7ee-fdbc5af7da65" name="Table1" connection="WorksheetConnection_Book1.xlsx!Table1"/>
          <x15:modelTable id="Table2-2fff19b8-ef15-4fe5-921c-9eef7f21d600" name="Table2" connection="WorksheetConnection_Book1.xlsx!Table2"/>
        </x15:modelTables>
      </x15:dataModel>
    </ext>
  </extLst>
</workbook>
</file>

<file path=xl/calcChain.xml><?xml version="1.0" encoding="utf-8"?>
<calcChain xmlns="http://schemas.openxmlformats.org/spreadsheetml/2006/main">
  <c r="A3" i="11" l="1"/>
  <c r="B3" i="11" s="1"/>
  <c r="Q73" i="1"/>
  <c r="C3" i="11" l="1"/>
  <c r="E3" i="1"/>
  <c r="G3" i="1"/>
  <c r="O3" i="1" s="1"/>
  <c r="G169" i="1"/>
  <c r="O169" i="1" s="1"/>
  <c r="G168" i="1"/>
  <c r="O168" i="1" s="1"/>
  <c r="G165" i="1"/>
  <c r="O165" i="1" s="1"/>
  <c r="G76" i="1"/>
  <c r="O76" i="1" s="1"/>
  <c r="G163" i="1"/>
  <c r="O163" i="1" s="1"/>
  <c r="G162" i="1"/>
  <c r="O162" i="1" s="1"/>
  <c r="G161" i="1"/>
  <c r="O161" i="1" s="1"/>
  <c r="G158" i="1"/>
  <c r="O158" i="1" s="1"/>
  <c r="G157" i="1"/>
  <c r="O157" i="1" s="1"/>
  <c r="G155" i="1"/>
  <c r="O155" i="1" s="1"/>
  <c r="G154" i="1"/>
  <c r="O154" i="1" s="1"/>
  <c r="G153" i="1"/>
  <c r="O153" i="1" s="1"/>
  <c r="G152" i="1"/>
  <c r="O152" i="1" s="1"/>
  <c r="G151" i="1"/>
  <c r="O151" i="1" s="1"/>
  <c r="G150" i="1"/>
  <c r="O150" i="1" s="1"/>
  <c r="G143" i="1"/>
  <c r="O143" i="1" s="1"/>
  <c r="G142" i="1"/>
  <c r="O142" i="1" s="1"/>
  <c r="G140" i="1"/>
  <c r="O140" i="1" s="1"/>
  <c r="G139" i="1"/>
  <c r="O139" i="1" s="1"/>
  <c r="G136" i="1"/>
  <c r="O136" i="1" s="1"/>
  <c r="G135" i="1"/>
  <c r="O135" i="1" s="1"/>
  <c r="G133" i="1"/>
  <c r="O133" i="1" s="1"/>
  <c r="G130" i="1"/>
  <c r="O130" i="1" s="1"/>
  <c r="G129" i="1"/>
  <c r="O129" i="1" s="1"/>
  <c r="G128" i="1"/>
  <c r="O128" i="1" s="1"/>
  <c r="G127" i="1"/>
  <c r="O127" i="1" s="1"/>
  <c r="G126" i="1"/>
  <c r="O126" i="1" s="1"/>
  <c r="G125" i="1"/>
  <c r="O125" i="1" s="1"/>
  <c r="G122" i="1"/>
  <c r="O122" i="1" s="1"/>
  <c r="G118" i="1"/>
  <c r="O118" i="1" s="1"/>
  <c r="G117" i="1"/>
  <c r="O117" i="1" s="1"/>
  <c r="G108" i="1"/>
  <c r="O108" i="1" s="1"/>
  <c r="G113" i="1"/>
  <c r="O113" i="1" s="1"/>
  <c r="G109" i="1"/>
  <c r="O109" i="1" s="1"/>
  <c r="G42" i="1"/>
  <c r="O42" i="1" s="1"/>
  <c r="G107" i="1"/>
  <c r="O107" i="1" s="1"/>
  <c r="G101" i="1"/>
  <c r="O101" i="1" s="1"/>
  <c r="G100" i="1"/>
  <c r="O100" i="1" s="1"/>
  <c r="G99" i="1"/>
  <c r="O99" i="1" s="1"/>
  <c r="G98" i="1"/>
  <c r="O98" i="1" s="1"/>
  <c r="G97" i="1"/>
  <c r="O97" i="1" s="1"/>
  <c r="G96" i="1"/>
  <c r="O96" i="1" s="1"/>
  <c r="G95" i="1"/>
  <c r="O95" i="1" s="1"/>
  <c r="G94" i="1"/>
  <c r="O94" i="1" s="1"/>
  <c r="G93" i="1"/>
  <c r="O93" i="1" s="1"/>
  <c r="G92" i="1"/>
  <c r="O92" i="1" s="1"/>
  <c r="G28" i="1"/>
  <c r="O28" i="1" s="1"/>
  <c r="G91" i="1"/>
  <c r="O91" i="1" s="1"/>
  <c r="G90" i="1"/>
  <c r="O90" i="1" s="1"/>
  <c r="G89" i="1"/>
  <c r="O89" i="1" s="1"/>
  <c r="G88" i="1"/>
  <c r="O88" i="1" s="1"/>
  <c r="G87" i="1"/>
  <c r="O87" i="1" s="1"/>
  <c r="G86" i="1"/>
  <c r="O86" i="1" s="1"/>
  <c r="G84" i="1"/>
  <c r="O84" i="1" s="1"/>
  <c r="G83" i="1"/>
  <c r="O83" i="1" s="1"/>
  <c r="G82" i="1"/>
  <c r="O82" i="1" s="1"/>
  <c r="G81" i="1"/>
  <c r="O81" i="1" s="1"/>
  <c r="G8" i="1"/>
  <c r="O8" i="1" s="1"/>
  <c r="G7" i="1"/>
  <c r="O7" i="1" s="1"/>
  <c r="G79" i="1"/>
  <c r="O79" i="1" s="1"/>
  <c r="G167" i="1"/>
  <c r="O167" i="1" s="1"/>
  <c r="G166" i="1"/>
  <c r="O166" i="1" s="1"/>
  <c r="G77" i="1"/>
  <c r="O77" i="1" s="1"/>
  <c r="G164" i="1"/>
  <c r="O164" i="1" s="1"/>
  <c r="G75" i="1"/>
  <c r="O75" i="1" s="1"/>
  <c r="G74" i="1"/>
  <c r="O74" i="1" s="1"/>
  <c r="G73" i="1"/>
  <c r="O73" i="1" s="1"/>
  <c r="G72" i="1"/>
  <c r="O72" i="1" s="1"/>
  <c r="G71" i="1"/>
  <c r="O71" i="1" s="1"/>
  <c r="G70" i="1"/>
  <c r="O70" i="1" s="1"/>
  <c r="G160" i="1"/>
  <c r="O160" i="1" s="1"/>
  <c r="G159" i="1"/>
  <c r="O159" i="1" s="1"/>
  <c r="G156" i="1"/>
  <c r="O156" i="1" s="1"/>
  <c r="G69" i="1"/>
  <c r="O69" i="1" s="1"/>
  <c r="G68" i="1"/>
  <c r="O68" i="1" s="1"/>
  <c r="G67" i="1"/>
  <c r="O67" i="1" s="1"/>
  <c r="G66" i="1"/>
  <c r="O66" i="1" s="1"/>
  <c r="G65" i="1"/>
  <c r="O65" i="1" s="1"/>
  <c r="G64" i="1"/>
  <c r="O64" i="1" s="1"/>
  <c r="G63" i="1"/>
  <c r="O63" i="1" s="1"/>
  <c r="G62" i="1"/>
  <c r="O62" i="1" s="1"/>
  <c r="G61" i="1"/>
  <c r="O61" i="1" s="1"/>
  <c r="G60" i="1"/>
  <c r="O60" i="1" s="1"/>
  <c r="G59" i="1"/>
  <c r="O59" i="1" s="1"/>
  <c r="G149" i="1"/>
  <c r="O149" i="1" s="1"/>
  <c r="G148" i="1"/>
  <c r="O148" i="1" s="1"/>
  <c r="G147" i="1"/>
  <c r="O147" i="1" s="1"/>
  <c r="G146" i="1"/>
  <c r="O146" i="1" s="1"/>
  <c r="G145" i="1"/>
  <c r="O145" i="1" s="1"/>
  <c r="G144" i="1"/>
  <c r="O144" i="1" s="1"/>
  <c r="G141" i="1"/>
  <c r="O141" i="1" s="1"/>
  <c r="G58" i="1"/>
  <c r="O58" i="1" s="1"/>
  <c r="G138" i="1"/>
  <c r="O138" i="1" s="1"/>
  <c r="G57" i="1"/>
  <c r="O57" i="1" s="1"/>
  <c r="G137" i="1"/>
  <c r="O137" i="1" s="1"/>
  <c r="G134" i="1"/>
  <c r="O134" i="1" s="1"/>
  <c r="G132" i="1"/>
  <c r="O132" i="1" s="1"/>
  <c r="G56" i="1"/>
  <c r="O56" i="1" s="1"/>
  <c r="G55" i="1"/>
  <c r="O55" i="1" s="1"/>
  <c r="G54" i="1"/>
  <c r="O54" i="1" s="1"/>
  <c r="G131" i="1"/>
  <c r="O131" i="1" s="1"/>
  <c r="G124" i="1"/>
  <c r="O124" i="1" s="1"/>
  <c r="G123" i="1"/>
  <c r="O123" i="1" s="1"/>
  <c r="G121" i="1"/>
  <c r="O121" i="1" s="1"/>
  <c r="G120" i="1"/>
  <c r="O120" i="1" s="1"/>
  <c r="G53" i="1"/>
  <c r="O53" i="1" s="1"/>
  <c r="G119" i="1"/>
  <c r="O119" i="1" s="1"/>
  <c r="G52" i="1"/>
  <c r="O52" i="1" s="1"/>
  <c r="G51" i="1"/>
  <c r="O51" i="1" s="1"/>
  <c r="G116" i="1"/>
  <c r="O116" i="1" s="1"/>
  <c r="G115" i="1"/>
  <c r="O115" i="1" s="1"/>
  <c r="G50" i="1"/>
  <c r="O50" i="1" s="1"/>
  <c r="G114" i="1"/>
  <c r="O114" i="1" s="1"/>
  <c r="G112" i="1"/>
  <c r="O112" i="1" s="1"/>
  <c r="G111" i="1"/>
  <c r="O111" i="1" s="1"/>
  <c r="G49" i="1"/>
  <c r="O49" i="1" s="1"/>
  <c r="G48" i="1"/>
  <c r="O48" i="1" s="1"/>
  <c r="G47" i="1"/>
  <c r="O47" i="1" s="1"/>
  <c r="G46" i="1"/>
  <c r="O46" i="1" s="1"/>
  <c r="G45" i="1"/>
  <c r="O45" i="1" s="1"/>
  <c r="G110" i="1"/>
  <c r="O110" i="1" s="1"/>
  <c r="G44" i="1"/>
  <c r="O44" i="1" s="1"/>
  <c r="G43" i="1"/>
  <c r="O43" i="1" s="1"/>
  <c r="G41" i="1"/>
  <c r="O41" i="1" s="1"/>
  <c r="G106" i="1"/>
  <c r="O106" i="1" s="1"/>
  <c r="G40" i="1"/>
  <c r="O40" i="1" s="1"/>
  <c r="G105" i="1"/>
  <c r="O105" i="1" s="1"/>
  <c r="G104" i="1"/>
  <c r="O104" i="1" s="1"/>
  <c r="G103" i="1"/>
  <c r="O103" i="1" s="1"/>
  <c r="G102" i="1"/>
  <c r="O102" i="1" s="1"/>
  <c r="G39" i="1"/>
  <c r="O39" i="1" s="1"/>
  <c r="G38" i="1"/>
  <c r="O38" i="1" s="1"/>
  <c r="G37" i="1"/>
  <c r="O37" i="1" s="1"/>
  <c r="G36" i="1"/>
  <c r="O36" i="1" s="1"/>
  <c r="G35" i="1"/>
  <c r="O35" i="1" s="1"/>
  <c r="G34" i="1"/>
  <c r="O34" i="1" s="1"/>
  <c r="G33" i="1"/>
  <c r="O33" i="1" s="1"/>
  <c r="G32" i="1"/>
  <c r="O32" i="1" s="1"/>
  <c r="G31" i="1"/>
  <c r="O31" i="1" s="1"/>
  <c r="G30" i="1"/>
  <c r="O30" i="1" s="1"/>
  <c r="G29" i="1"/>
  <c r="O29" i="1" s="1"/>
  <c r="G27" i="1"/>
  <c r="O27" i="1" s="1"/>
  <c r="G26" i="1"/>
  <c r="O26" i="1" s="1"/>
  <c r="G25" i="1"/>
  <c r="O25" i="1" s="1"/>
  <c r="G24" i="1"/>
  <c r="O24" i="1" s="1"/>
  <c r="G85" i="1"/>
  <c r="O85" i="1" s="1"/>
  <c r="G23" i="1"/>
  <c r="O23" i="1" s="1"/>
  <c r="G22" i="1"/>
  <c r="O22" i="1" s="1"/>
  <c r="G21" i="1"/>
  <c r="O21" i="1" s="1"/>
  <c r="G20" i="1"/>
  <c r="O20" i="1" s="1"/>
  <c r="G19" i="1"/>
  <c r="O19" i="1" s="1"/>
  <c r="G18" i="1"/>
  <c r="O18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11" i="1"/>
  <c r="O11" i="1" s="1"/>
  <c r="G10" i="1"/>
  <c r="O10" i="1" s="1"/>
  <c r="G9" i="1"/>
  <c r="O9" i="1" s="1"/>
  <c r="G80" i="1"/>
  <c r="O80" i="1" s="1"/>
  <c r="G6" i="1"/>
  <c r="O6" i="1" s="1"/>
  <c r="G5" i="1"/>
  <c r="O5" i="1" s="1"/>
  <c r="G4" i="1"/>
  <c r="O4" i="1" s="1"/>
  <c r="G78" i="1"/>
  <c r="O78" i="1" s="1"/>
  <c r="A4" i="11"/>
  <c r="C4" i="11" l="1"/>
  <c r="B4" i="11"/>
  <c r="K168" i="1"/>
  <c r="M168" i="1"/>
  <c r="N168" i="1"/>
  <c r="K161" i="1"/>
  <c r="K162" i="1"/>
  <c r="K163" i="1"/>
  <c r="K76" i="1"/>
  <c r="M161" i="1"/>
  <c r="M162" i="1"/>
  <c r="M163" i="1"/>
  <c r="M76" i="1"/>
  <c r="N161" i="1"/>
  <c r="N162" i="1"/>
  <c r="N163" i="1"/>
  <c r="N76" i="1"/>
  <c r="K157" i="1"/>
  <c r="K158" i="1"/>
  <c r="M157" i="1"/>
  <c r="M158" i="1"/>
  <c r="N157" i="1"/>
  <c r="N158" i="1"/>
  <c r="K152" i="1"/>
  <c r="K153" i="1"/>
  <c r="K154" i="1"/>
  <c r="K155" i="1"/>
  <c r="M152" i="1"/>
  <c r="M153" i="1"/>
  <c r="M154" i="1"/>
  <c r="M155" i="1"/>
  <c r="N152" i="1"/>
  <c r="N153" i="1"/>
  <c r="N154" i="1"/>
  <c r="N155" i="1"/>
  <c r="K142" i="1"/>
  <c r="K143" i="1"/>
  <c r="M142" i="1"/>
  <c r="M143" i="1"/>
  <c r="N142" i="1"/>
  <c r="N143" i="1"/>
  <c r="K135" i="1"/>
  <c r="K136" i="1"/>
  <c r="K139" i="1"/>
  <c r="M135" i="1"/>
  <c r="M136" i="1"/>
  <c r="M139" i="1"/>
  <c r="N135" i="1"/>
  <c r="N136" i="1"/>
  <c r="N139" i="1"/>
  <c r="K125" i="1"/>
  <c r="K126" i="1"/>
  <c r="K127" i="1"/>
  <c r="K128" i="1"/>
  <c r="K129" i="1"/>
  <c r="K130" i="1"/>
  <c r="M125" i="1"/>
  <c r="M126" i="1"/>
  <c r="M127" i="1"/>
  <c r="M128" i="1"/>
  <c r="M129" i="1"/>
  <c r="M130" i="1"/>
  <c r="N125" i="1"/>
  <c r="N126" i="1"/>
  <c r="N127" i="1"/>
  <c r="N128" i="1"/>
  <c r="N129" i="1"/>
  <c r="N130" i="1"/>
  <c r="K122" i="1"/>
  <c r="M122" i="1"/>
  <c r="N122" i="1"/>
  <c r="K117" i="1"/>
  <c r="K118" i="1"/>
  <c r="M117" i="1"/>
  <c r="M118" i="1"/>
  <c r="N117" i="1"/>
  <c r="N118" i="1"/>
  <c r="K113" i="1"/>
  <c r="K108" i="1"/>
  <c r="M113" i="1"/>
  <c r="M108" i="1"/>
  <c r="N113" i="1"/>
  <c r="N108" i="1"/>
  <c r="K42" i="1"/>
  <c r="K109" i="1"/>
  <c r="M42" i="1"/>
  <c r="M109" i="1"/>
  <c r="N42" i="1"/>
  <c r="N109" i="1"/>
  <c r="K107" i="1"/>
  <c r="M107" i="1"/>
  <c r="N107" i="1"/>
  <c r="K97" i="1"/>
  <c r="K98" i="1"/>
  <c r="M97" i="1"/>
  <c r="M98" i="1"/>
  <c r="N97" i="1"/>
  <c r="N98" i="1"/>
  <c r="K95" i="1"/>
  <c r="M95" i="1"/>
  <c r="N95" i="1"/>
  <c r="K94" i="1"/>
  <c r="M94" i="1"/>
  <c r="N94" i="1"/>
  <c r="K90" i="1"/>
  <c r="M90" i="1"/>
  <c r="N90" i="1"/>
  <c r="K91" i="1"/>
  <c r="K28" i="1"/>
  <c r="K92" i="1"/>
  <c r="M91" i="1"/>
  <c r="M28" i="1"/>
  <c r="M92" i="1"/>
  <c r="N91" i="1"/>
  <c r="N28" i="1"/>
  <c r="N92" i="1"/>
  <c r="K87" i="1"/>
  <c r="K88" i="1"/>
  <c r="M87" i="1"/>
  <c r="M88" i="1"/>
  <c r="N87" i="1"/>
  <c r="N88" i="1"/>
  <c r="K82" i="1"/>
  <c r="K83" i="1"/>
  <c r="K84" i="1"/>
  <c r="M82" i="1"/>
  <c r="M83" i="1"/>
  <c r="M84" i="1"/>
  <c r="N82" i="1"/>
  <c r="N83" i="1"/>
  <c r="N84" i="1"/>
  <c r="K79" i="1"/>
  <c r="M79" i="1"/>
  <c r="N79" i="1"/>
  <c r="K86" i="1"/>
  <c r="K89" i="1"/>
  <c r="M86" i="1"/>
  <c r="M89" i="1"/>
  <c r="N86" i="1"/>
  <c r="N89" i="1"/>
  <c r="D21" i="12"/>
  <c r="D22" i="12"/>
  <c r="K150" i="1"/>
  <c r="K151" i="1"/>
  <c r="K165" i="1"/>
  <c r="K169" i="1"/>
  <c r="M150" i="1"/>
  <c r="M151" i="1"/>
  <c r="M165" i="1"/>
  <c r="M169" i="1"/>
  <c r="N150" i="1"/>
  <c r="N151" i="1"/>
  <c r="N165" i="1"/>
  <c r="N169" i="1"/>
  <c r="K133" i="1"/>
  <c r="K140" i="1"/>
  <c r="M133" i="1"/>
  <c r="M140" i="1"/>
  <c r="N133" i="1"/>
  <c r="N140" i="1"/>
  <c r="K110" i="1"/>
  <c r="M110" i="1"/>
  <c r="N110" i="1"/>
  <c r="K93" i="1"/>
  <c r="K96" i="1"/>
  <c r="K99" i="1"/>
  <c r="K100" i="1"/>
  <c r="K101" i="1"/>
  <c r="M93" i="1"/>
  <c r="M96" i="1"/>
  <c r="M99" i="1"/>
  <c r="M100" i="1"/>
  <c r="M101" i="1"/>
  <c r="N93" i="1"/>
  <c r="N96" i="1"/>
  <c r="N99" i="1"/>
  <c r="N100" i="1"/>
  <c r="N101" i="1"/>
  <c r="K7" i="1"/>
  <c r="K8" i="1"/>
  <c r="K81" i="1"/>
  <c r="M7" i="1"/>
  <c r="M8" i="1"/>
  <c r="M81" i="1"/>
  <c r="N7" i="1"/>
  <c r="N8" i="1"/>
  <c r="N81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H2" i="11"/>
  <c r="A5" i="11"/>
  <c r="B5" i="11" l="1"/>
  <c r="C5" i="11"/>
  <c r="N3" i="1"/>
  <c r="N78" i="1"/>
  <c r="N4" i="1"/>
  <c r="N5" i="1"/>
  <c r="N6" i="1"/>
  <c r="N8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85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102" i="1"/>
  <c r="N103" i="1"/>
  <c r="N104" i="1"/>
  <c r="N105" i="1"/>
  <c r="N40" i="1"/>
  <c r="N106" i="1"/>
  <c r="N41" i="1"/>
  <c r="N114" i="1"/>
  <c r="N43" i="1"/>
  <c r="N44" i="1"/>
  <c r="N45" i="1"/>
  <c r="N46" i="1"/>
  <c r="N47" i="1"/>
  <c r="N48" i="1"/>
  <c r="N49" i="1"/>
  <c r="N111" i="1"/>
  <c r="N112" i="1"/>
  <c r="N50" i="1"/>
  <c r="N115" i="1"/>
  <c r="N116" i="1"/>
  <c r="N51" i="1"/>
  <c r="N52" i="1"/>
  <c r="N119" i="1"/>
  <c r="N53" i="1"/>
  <c r="N120" i="1"/>
  <c r="N121" i="1"/>
  <c r="N123" i="1"/>
  <c r="N124" i="1"/>
  <c r="N131" i="1"/>
  <c r="N54" i="1"/>
  <c r="N55" i="1"/>
  <c r="N56" i="1"/>
  <c r="N132" i="1"/>
  <c r="N134" i="1"/>
  <c r="N137" i="1"/>
  <c r="N57" i="1"/>
  <c r="N138" i="1"/>
  <c r="N58" i="1"/>
  <c r="N141" i="1"/>
  <c r="N144" i="1"/>
  <c r="N145" i="1"/>
  <c r="N146" i="1"/>
  <c r="N147" i="1"/>
  <c r="N148" i="1"/>
  <c r="N149" i="1"/>
  <c r="N59" i="1"/>
  <c r="N60" i="1"/>
  <c r="N61" i="1"/>
  <c r="N62" i="1"/>
  <c r="N63" i="1"/>
  <c r="N64" i="1"/>
  <c r="N65" i="1"/>
  <c r="N66" i="1"/>
  <c r="N67" i="1"/>
  <c r="N68" i="1"/>
  <c r="N69" i="1"/>
  <c r="N156" i="1"/>
  <c r="N159" i="1"/>
  <c r="N160" i="1"/>
  <c r="N70" i="1"/>
  <c r="N71" i="1"/>
  <c r="N72" i="1"/>
  <c r="N73" i="1"/>
  <c r="N74" i="1"/>
  <c r="N75" i="1"/>
  <c r="N164" i="1"/>
  <c r="N77" i="1"/>
  <c r="N166" i="1"/>
  <c r="N167" i="1"/>
  <c r="A6" i="11"/>
  <c r="C6" i="11" l="1"/>
  <c r="B6" i="11"/>
  <c r="E142" i="1"/>
  <c r="E139" i="1"/>
  <c r="E42" i="1"/>
  <c r="E98" i="1"/>
  <c r="E89" i="1"/>
  <c r="E169" i="1"/>
  <c r="E93" i="1"/>
  <c r="E162" i="1"/>
  <c r="E125" i="1"/>
  <c r="E118" i="1"/>
  <c r="E109" i="1"/>
  <c r="E87" i="1"/>
  <c r="E84" i="1"/>
  <c r="E150" i="1"/>
  <c r="E81" i="1"/>
  <c r="E96" i="1"/>
  <c r="E161" i="1"/>
  <c r="E157" i="1"/>
  <c r="E130" i="1"/>
  <c r="E113" i="1"/>
  <c r="E107" i="1"/>
  <c r="E79" i="1"/>
  <c r="E151" i="1"/>
  <c r="E76" i="1"/>
  <c r="E143" i="1"/>
  <c r="E122" i="1"/>
  <c r="E108" i="1"/>
  <c r="E90" i="1"/>
  <c r="E86" i="1"/>
  <c r="E110" i="1"/>
  <c r="E154" i="1"/>
  <c r="E168" i="1"/>
  <c r="E158" i="1"/>
  <c r="E163" i="1"/>
  <c r="E135" i="1"/>
  <c r="E152" i="1"/>
  <c r="E127" i="1"/>
  <c r="E129" i="1"/>
  <c r="E126" i="1"/>
  <c r="E128" i="1"/>
  <c r="E117" i="1"/>
  <c r="E88" i="1"/>
  <c r="E97" i="1"/>
  <c r="E95" i="1"/>
  <c r="E21" i="12"/>
  <c r="E22" i="12"/>
  <c r="E91" i="1"/>
  <c r="E94" i="1"/>
  <c r="E92" i="1"/>
  <c r="E82" i="1"/>
  <c r="E100" i="1"/>
  <c r="E165" i="1"/>
  <c r="E133" i="1"/>
  <c r="E140" i="1"/>
  <c r="E13" i="12"/>
  <c r="E99" i="1"/>
  <c r="E101" i="1"/>
  <c r="E7" i="1"/>
  <c r="E8" i="1"/>
  <c r="E6" i="12"/>
  <c r="E10" i="12"/>
  <c r="E14" i="12"/>
  <c r="E18" i="12"/>
  <c r="E5" i="12"/>
  <c r="E3" i="12"/>
  <c r="E7" i="12"/>
  <c r="E11" i="12"/>
  <c r="E15" i="12"/>
  <c r="E19" i="12"/>
  <c r="E4" i="12"/>
  <c r="E8" i="12"/>
  <c r="E12" i="12"/>
  <c r="E16" i="12"/>
  <c r="E20" i="12"/>
  <c r="E9" i="12"/>
  <c r="E17" i="12"/>
  <c r="A7" i="11"/>
  <c r="B7" i="11" l="1"/>
  <c r="C7" i="11"/>
  <c r="E153" i="1"/>
  <c r="E83" i="1"/>
  <c r="E28" i="1"/>
  <c r="E136" i="1"/>
  <c r="E155" i="1"/>
  <c r="E12" i="1"/>
  <c r="E16" i="1"/>
  <c r="E20" i="1"/>
  <c r="E27" i="1"/>
  <c r="E32" i="1"/>
  <c r="E36" i="1"/>
  <c r="E43" i="1"/>
  <c r="E51" i="1"/>
  <c r="E57" i="1"/>
  <c r="E61" i="1"/>
  <c r="E45" i="1"/>
  <c r="E67" i="1"/>
  <c r="E4" i="1"/>
  <c r="E9" i="1"/>
  <c r="E13" i="1"/>
  <c r="E17" i="1"/>
  <c r="E21" i="1"/>
  <c r="E24" i="1"/>
  <c r="E33" i="1"/>
  <c r="E37" i="1"/>
  <c r="E44" i="1"/>
  <c r="E48" i="1"/>
  <c r="E52" i="1"/>
  <c r="E54" i="1"/>
  <c r="E62" i="1"/>
  <c r="E66" i="1"/>
  <c r="E71" i="1"/>
  <c r="E75" i="1"/>
  <c r="E34" i="1"/>
  <c r="E18" i="1"/>
  <c r="E10" i="1"/>
  <c r="E55" i="1"/>
  <c r="E69" i="1"/>
  <c r="E65" i="1"/>
  <c r="E63" i="1"/>
  <c r="E6" i="1"/>
  <c r="E11" i="1"/>
  <c r="E15" i="1"/>
  <c r="E19" i="1"/>
  <c r="E23" i="1"/>
  <c r="E26" i="1"/>
  <c r="E31" i="1"/>
  <c r="E39" i="1"/>
  <c r="E114" i="1"/>
  <c r="E46" i="1"/>
  <c r="E53" i="1"/>
  <c r="E56" i="1"/>
  <c r="E60" i="1"/>
  <c r="E64" i="1"/>
  <c r="E68" i="1"/>
  <c r="E73" i="1"/>
  <c r="E77" i="1"/>
  <c r="E38" i="1"/>
  <c r="E30" i="1"/>
  <c r="E22" i="1"/>
  <c r="E14" i="1"/>
  <c r="E49" i="1"/>
  <c r="E59" i="1"/>
  <c r="E74" i="1"/>
  <c r="E70" i="1"/>
  <c r="A8" i="11"/>
  <c r="C8" i="11" l="1"/>
  <c r="B8" i="11"/>
  <c r="M2426" i="2"/>
  <c r="K2426" i="2"/>
  <c r="I2426" i="2"/>
  <c r="G2426" i="2"/>
  <c r="M2425" i="2"/>
  <c r="K2425" i="2"/>
  <c r="I2425" i="2"/>
  <c r="G2425" i="2"/>
  <c r="M2427" i="2"/>
  <c r="K2427" i="2"/>
  <c r="I2427" i="2"/>
  <c r="G2427" i="2"/>
  <c r="M1991" i="2"/>
  <c r="K1991" i="2"/>
  <c r="I1991" i="2"/>
  <c r="G1991" i="2"/>
  <c r="M1972" i="2"/>
  <c r="K1972" i="2"/>
  <c r="I1972" i="2"/>
  <c r="G1972" i="2"/>
  <c r="E1972" i="2" s="1"/>
  <c r="M1849" i="2"/>
  <c r="K1849" i="2"/>
  <c r="I1849" i="2"/>
  <c r="G1849" i="2"/>
  <c r="M1846" i="2"/>
  <c r="K1846" i="2"/>
  <c r="I1846" i="2"/>
  <c r="G1846" i="2"/>
  <c r="E1846" i="2" s="1"/>
  <c r="M1843" i="2"/>
  <c r="K1843" i="2"/>
  <c r="I1843" i="2"/>
  <c r="G1843" i="2"/>
  <c r="M1851" i="2"/>
  <c r="K1851" i="2"/>
  <c r="I1851" i="2"/>
  <c r="G1851" i="2"/>
  <c r="M1845" i="2"/>
  <c r="K1845" i="2"/>
  <c r="I1845" i="2"/>
  <c r="G1845" i="2"/>
  <c r="M1844" i="2"/>
  <c r="K1844" i="2"/>
  <c r="I1844" i="2"/>
  <c r="G1844" i="2"/>
  <c r="M1848" i="2"/>
  <c r="K1848" i="2"/>
  <c r="I1848" i="2"/>
  <c r="G1848" i="2"/>
  <c r="M1847" i="2"/>
  <c r="K1847" i="2"/>
  <c r="I1847" i="2"/>
  <c r="G1847" i="2"/>
  <c r="M1850" i="2"/>
  <c r="K1850" i="2"/>
  <c r="I1850" i="2"/>
  <c r="G1850" i="2"/>
  <c r="M1855" i="2"/>
  <c r="K1855" i="2"/>
  <c r="I1855" i="2"/>
  <c r="G1855" i="2"/>
  <c r="M1857" i="2"/>
  <c r="K1857" i="2"/>
  <c r="I1857" i="2"/>
  <c r="G1857" i="2"/>
  <c r="M1856" i="2"/>
  <c r="K1856" i="2"/>
  <c r="I1856" i="2"/>
  <c r="G1856" i="2"/>
  <c r="M1871" i="2"/>
  <c r="K1871" i="2"/>
  <c r="I1871" i="2"/>
  <c r="G1871" i="2"/>
  <c r="M1870" i="2"/>
  <c r="K1870" i="2"/>
  <c r="I1870" i="2"/>
  <c r="G1870" i="2"/>
  <c r="M1624" i="2"/>
  <c r="K1624" i="2"/>
  <c r="I1624" i="2"/>
  <c r="G1624" i="2"/>
  <c r="M1564" i="2"/>
  <c r="K1564" i="2"/>
  <c r="I1564" i="2"/>
  <c r="G1564" i="2"/>
  <c r="M1400" i="2"/>
  <c r="K1400" i="2"/>
  <c r="I1400" i="2"/>
  <c r="G1400" i="2"/>
  <c r="M1399" i="2"/>
  <c r="K1399" i="2"/>
  <c r="I1399" i="2"/>
  <c r="G1399" i="2"/>
  <c r="M1398" i="2"/>
  <c r="K1398" i="2"/>
  <c r="I1398" i="2"/>
  <c r="G1398" i="2"/>
  <c r="M1397" i="2"/>
  <c r="K1397" i="2"/>
  <c r="I1397" i="2"/>
  <c r="G1397" i="2"/>
  <c r="M1396" i="2"/>
  <c r="K1396" i="2"/>
  <c r="I1396" i="2"/>
  <c r="G1396" i="2"/>
  <c r="M1015" i="2"/>
  <c r="K1015" i="2"/>
  <c r="I1015" i="2"/>
  <c r="G1015" i="2"/>
  <c r="M1016" i="2"/>
  <c r="K1016" i="2"/>
  <c r="I1016" i="2"/>
  <c r="G1016" i="2"/>
  <c r="M1013" i="2"/>
  <c r="K1013" i="2"/>
  <c r="I1013" i="2"/>
  <c r="G1013" i="2"/>
  <c r="E1013" i="2" s="1"/>
  <c r="M891" i="2"/>
  <c r="K891" i="2"/>
  <c r="I891" i="2"/>
  <c r="G891" i="2"/>
  <c r="M890" i="2"/>
  <c r="K890" i="2"/>
  <c r="I890" i="2"/>
  <c r="G890" i="2"/>
  <c r="M892" i="2"/>
  <c r="K892" i="2"/>
  <c r="I892" i="2"/>
  <c r="G892" i="2"/>
  <c r="M889" i="2"/>
  <c r="K889" i="2"/>
  <c r="I889" i="2"/>
  <c r="G889" i="2"/>
  <c r="M925" i="2"/>
  <c r="K925" i="2"/>
  <c r="I925" i="2"/>
  <c r="G925" i="2"/>
  <c r="M877" i="2"/>
  <c r="K877" i="2"/>
  <c r="I877" i="2"/>
  <c r="G877" i="2"/>
  <c r="M587" i="2"/>
  <c r="K587" i="2"/>
  <c r="I587" i="2"/>
  <c r="G587" i="2"/>
  <c r="M510" i="2"/>
  <c r="K510" i="2"/>
  <c r="I510" i="2"/>
  <c r="G510" i="2"/>
  <c r="E510" i="2"/>
  <c r="M431" i="2"/>
  <c r="K431" i="2"/>
  <c r="I431" i="2"/>
  <c r="G431" i="2"/>
  <c r="M430" i="2"/>
  <c r="K430" i="2"/>
  <c r="I430" i="2"/>
  <c r="G430" i="2"/>
  <c r="E430" i="2" s="1"/>
  <c r="M429" i="2"/>
  <c r="K429" i="2"/>
  <c r="I429" i="2"/>
  <c r="G429" i="2"/>
  <c r="M428" i="2"/>
  <c r="K428" i="2"/>
  <c r="I428" i="2"/>
  <c r="G428" i="2"/>
  <c r="E428" i="2" s="1"/>
  <c r="M427" i="2"/>
  <c r="K427" i="2"/>
  <c r="I427" i="2"/>
  <c r="G427" i="2"/>
  <c r="M81" i="2"/>
  <c r="K81" i="2"/>
  <c r="I81" i="2"/>
  <c r="G81" i="2"/>
  <c r="M2442" i="2"/>
  <c r="K2442" i="2"/>
  <c r="I2442" i="2"/>
  <c r="G2442" i="2"/>
  <c r="M2441" i="2"/>
  <c r="K2441" i="2"/>
  <c r="I2441" i="2"/>
  <c r="G2441" i="2"/>
  <c r="E2441" i="2"/>
  <c r="M2440" i="2"/>
  <c r="K2440" i="2"/>
  <c r="I2440" i="2"/>
  <c r="G2440" i="2"/>
  <c r="M2439" i="2"/>
  <c r="K2439" i="2"/>
  <c r="I2439" i="2"/>
  <c r="G2439" i="2"/>
  <c r="E2439" i="2"/>
  <c r="M2438" i="2"/>
  <c r="K2438" i="2"/>
  <c r="I2438" i="2"/>
  <c r="G2438" i="2"/>
  <c r="M2437" i="2"/>
  <c r="K2437" i="2"/>
  <c r="I2437" i="2"/>
  <c r="G2437" i="2"/>
  <c r="E2437" i="2"/>
  <c r="M2436" i="2"/>
  <c r="K2436" i="2"/>
  <c r="I2436" i="2"/>
  <c r="G2436" i="2"/>
  <c r="M2435" i="2"/>
  <c r="K2435" i="2"/>
  <c r="I2435" i="2"/>
  <c r="G2435" i="2"/>
  <c r="E2435" i="2"/>
  <c r="M2434" i="2"/>
  <c r="K2434" i="2"/>
  <c r="I2434" i="2"/>
  <c r="G2434" i="2"/>
  <c r="M2433" i="2"/>
  <c r="K2433" i="2"/>
  <c r="I2433" i="2"/>
  <c r="G2433" i="2"/>
  <c r="E2433" i="2" s="1"/>
  <c r="M2432" i="2"/>
  <c r="K2432" i="2"/>
  <c r="I2432" i="2"/>
  <c r="G2432" i="2"/>
  <c r="E2432" i="2"/>
  <c r="M2431" i="2"/>
  <c r="K2431" i="2"/>
  <c r="I2431" i="2"/>
  <c r="G2431" i="2"/>
  <c r="E2431" i="2" s="1"/>
  <c r="M2430" i="2"/>
  <c r="K2430" i="2"/>
  <c r="I2430" i="2"/>
  <c r="G2430" i="2"/>
  <c r="E2430" i="2"/>
  <c r="M2429" i="2"/>
  <c r="K2429" i="2"/>
  <c r="I2429" i="2"/>
  <c r="G2429" i="2"/>
  <c r="E2429" i="2" s="1"/>
  <c r="M2428" i="2"/>
  <c r="K2428" i="2"/>
  <c r="I2428" i="2"/>
  <c r="G2428" i="2"/>
  <c r="E2428" i="2"/>
  <c r="M2424" i="2"/>
  <c r="K2424" i="2"/>
  <c r="I2424" i="2"/>
  <c r="G2424" i="2"/>
  <c r="M2423" i="2"/>
  <c r="K2423" i="2"/>
  <c r="I2423" i="2"/>
  <c r="G2423" i="2"/>
  <c r="M2422" i="2"/>
  <c r="K2422" i="2"/>
  <c r="I2422" i="2"/>
  <c r="G2422" i="2"/>
  <c r="E2422" i="2"/>
  <c r="M2421" i="2"/>
  <c r="K2421" i="2"/>
  <c r="I2421" i="2"/>
  <c r="G2421" i="2"/>
  <c r="M2420" i="2"/>
  <c r="K2420" i="2"/>
  <c r="I2420" i="2"/>
  <c r="G2420" i="2"/>
  <c r="E2420" i="2"/>
  <c r="M2419" i="2"/>
  <c r="K2419" i="2"/>
  <c r="I2419" i="2"/>
  <c r="G2419" i="2"/>
  <c r="M2418" i="2"/>
  <c r="K2418" i="2"/>
  <c r="I2418" i="2"/>
  <c r="G2418" i="2"/>
  <c r="E2418" i="2"/>
  <c r="M2417" i="2"/>
  <c r="K2417" i="2"/>
  <c r="I2417" i="2"/>
  <c r="G2417" i="2"/>
  <c r="M2416" i="2"/>
  <c r="K2416" i="2"/>
  <c r="I2416" i="2"/>
  <c r="G2416" i="2"/>
  <c r="E2416" i="2"/>
  <c r="M2415" i="2"/>
  <c r="K2415" i="2"/>
  <c r="I2415" i="2"/>
  <c r="G2415" i="2"/>
  <c r="M2414" i="2"/>
  <c r="K2414" i="2"/>
  <c r="I2414" i="2"/>
  <c r="G2414" i="2"/>
  <c r="E2414" i="2"/>
  <c r="M2413" i="2"/>
  <c r="K2413" i="2"/>
  <c r="I2413" i="2"/>
  <c r="G2413" i="2"/>
  <c r="M2412" i="2"/>
  <c r="K2412" i="2"/>
  <c r="I2412" i="2"/>
  <c r="G2412" i="2"/>
  <c r="E2412" i="2"/>
  <c r="M2411" i="2"/>
  <c r="K2411" i="2"/>
  <c r="I2411" i="2"/>
  <c r="G2411" i="2"/>
  <c r="M2410" i="2"/>
  <c r="K2410" i="2"/>
  <c r="I2410" i="2"/>
  <c r="G2410" i="2"/>
  <c r="E2410" i="2"/>
  <c r="M2409" i="2"/>
  <c r="K2409" i="2"/>
  <c r="I2409" i="2"/>
  <c r="G2409" i="2"/>
  <c r="M2408" i="2"/>
  <c r="K2408" i="2"/>
  <c r="I2408" i="2"/>
  <c r="G2408" i="2"/>
  <c r="E2408" i="2"/>
  <c r="M2407" i="2"/>
  <c r="K2407" i="2"/>
  <c r="I2407" i="2"/>
  <c r="G2407" i="2"/>
  <c r="M2406" i="2"/>
  <c r="K2406" i="2"/>
  <c r="I2406" i="2"/>
  <c r="G2406" i="2"/>
  <c r="E2406" i="2"/>
  <c r="M2405" i="2"/>
  <c r="K2405" i="2"/>
  <c r="I2405" i="2"/>
  <c r="G2405" i="2"/>
  <c r="M2404" i="2"/>
  <c r="K2404" i="2"/>
  <c r="I2404" i="2"/>
  <c r="G2404" i="2"/>
  <c r="E2404" i="2"/>
  <c r="M2403" i="2"/>
  <c r="K2403" i="2"/>
  <c r="I2403" i="2"/>
  <c r="G2403" i="2"/>
  <c r="M2402" i="2"/>
  <c r="K2402" i="2"/>
  <c r="I2402" i="2"/>
  <c r="G2402" i="2"/>
  <c r="E2402" i="2"/>
  <c r="M2401" i="2"/>
  <c r="K2401" i="2"/>
  <c r="I2401" i="2"/>
  <c r="G2401" i="2"/>
  <c r="M2400" i="2"/>
  <c r="K2400" i="2"/>
  <c r="I2400" i="2"/>
  <c r="G2400" i="2"/>
  <c r="E2400" i="2"/>
  <c r="M2399" i="2"/>
  <c r="K2399" i="2"/>
  <c r="I2399" i="2"/>
  <c r="G2399" i="2"/>
  <c r="M2398" i="2"/>
  <c r="K2398" i="2"/>
  <c r="I2398" i="2"/>
  <c r="G2398" i="2"/>
  <c r="E2398" i="2"/>
  <c r="M2397" i="2"/>
  <c r="K2397" i="2"/>
  <c r="I2397" i="2"/>
  <c r="G2397" i="2"/>
  <c r="M2396" i="2"/>
  <c r="K2396" i="2"/>
  <c r="I2396" i="2"/>
  <c r="G2396" i="2"/>
  <c r="E2396" i="2"/>
  <c r="M2395" i="2"/>
  <c r="K2395" i="2"/>
  <c r="I2395" i="2"/>
  <c r="G2395" i="2"/>
  <c r="M2394" i="2"/>
  <c r="K2394" i="2"/>
  <c r="I2394" i="2"/>
  <c r="G2394" i="2"/>
  <c r="E2394" i="2"/>
  <c r="M2393" i="2"/>
  <c r="K2393" i="2"/>
  <c r="I2393" i="2"/>
  <c r="G2393" i="2"/>
  <c r="M2392" i="2"/>
  <c r="K2392" i="2"/>
  <c r="I2392" i="2"/>
  <c r="G2392" i="2"/>
  <c r="E2392" i="2"/>
  <c r="M2391" i="2"/>
  <c r="K2391" i="2"/>
  <c r="I2391" i="2"/>
  <c r="G2391" i="2"/>
  <c r="M2390" i="2"/>
  <c r="K2390" i="2"/>
  <c r="I2390" i="2"/>
  <c r="G2390" i="2"/>
  <c r="E2390" i="2"/>
  <c r="M2389" i="2"/>
  <c r="K2389" i="2"/>
  <c r="I2389" i="2"/>
  <c r="G2389" i="2"/>
  <c r="M2388" i="2"/>
  <c r="K2388" i="2"/>
  <c r="I2388" i="2"/>
  <c r="G2388" i="2"/>
  <c r="E2388" i="2"/>
  <c r="M2387" i="2"/>
  <c r="K2387" i="2"/>
  <c r="I2387" i="2"/>
  <c r="G2387" i="2"/>
  <c r="M2386" i="2"/>
  <c r="K2386" i="2"/>
  <c r="I2386" i="2"/>
  <c r="G2386" i="2"/>
  <c r="E2386" i="2"/>
  <c r="M2385" i="2"/>
  <c r="K2385" i="2"/>
  <c r="I2385" i="2"/>
  <c r="G2385" i="2"/>
  <c r="M2384" i="2"/>
  <c r="K2384" i="2"/>
  <c r="I2384" i="2"/>
  <c r="G2384" i="2"/>
  <c r="E2384" i="2"/>
  <c r="M2383" i="2"/>
  <c r="K2383" i="2"/>
  <c r="I2383" i="2"/>
  <c r="G2383" i="2"/>
  <c r="M2382" i="2"/>
  <c r="K2382" i="2"/>
  <c r="I2382" i="2"/>
  <c r="G2382" i="2"/>
  <c r="E2382" i="2"/>
  <c r="M2381" i="2"/>
  <c r="K2381" i="2"/>
  <c r="I2381" i="2"/>
  <c r="G2381" i="2"/>
  <c r="M2380" i="2"/>
  <c r="K2380" i="2"/>
  <c r="I2380" i="2"/>
  <c r="G2380" i="2"/>
  <c r="E2380" i="2" s="1"/>
  <c r="M2379" i="2"/>
  <c r="K2379" i="2"/>
  <c r="I2379" i="2"/>
  <c r="G2379" i="2"/>
  <c r="M2378" i="2"/>
  <c r="K2378" i="2"/>
  <c r="I2378" i="2"/>
  <c r="G2378" i="2"/>
  <c r="E2378" i="2"/>
  <c r="M2377" i="2"/>
  <c r="K2377" i="2"/>
  <c r="I2377" i="2"/>
  <c r="G2377" i="2"/>
  <c r="M2376" i="2"/>
  <c r="K2376" i="2"/>
  <c r="I2376" i="2"/>
  <c r="G2376" i="2"/>
  <c r="E2376" i="2"/>
  <c r="M2375" i="2"/>
  <c r="K2375" i="2"/>
  <c r="I2375" i="2"/>
  <c r="G2375" i="2"/>
  <c r="M2374" i="2"/>
  <c r="K2374" i="2"/>
  <c r="I2374" i="2"/>
  <c r="G2374" i="2"/>
  <c r="E2374" i="2"/>
  <c r="M2373" i="2"/>
  <c r="K2373" i="2"/>
  <c r="I2373" i="2"/>
  <c r="G2373" i="2"/>
  <c r="M2372" i="2"/>
  <c r="K2372" i="2"/>
  <c r="I2372" i="2"/>
  <c r="G2372" i="2"/>
  <c r="E2372" i="2"/>
  <c r="M2371" i="2"/>
  <c r="K2371" i="2"/>
  <c r="I2371" i="2"/>
  <c r="G2371" i="2"/>
  <c r="M2370" i="2"/>
  <c r="K2370" i="2"/>
  <c r="I2370" i="2"/>
  <c r="G2370" i="2"/>
  <c r="E2370" i="2"/>
  <c r="M2369" i="2"/>
  <c r="K2369" i="2"/>
  <c r="I2369" i="2"/>
  <c r="G2369" i="2"/>
  <c r="M2368" i="2"/>
  <c r="K2368" i="2"/>
  <c r="I2368" i="2"/>
  <c r="G2368" i="2"/>
  <c r="E2368" i="2"/>
  <c r="M2367" i="2"/>
  <c r="K2367" i="2"/>
  <c r="I2367" i="2"/>
  <c r="G2367" i="2"/>
  <c r="M2366" i="2"/>
  <c r="K2366" i="2"/>
  <c r="I2366" i="2"/>
  <c r="G2366" i="2"/>
  <c r="E2366" i="2"/>
  <c r="M2365" i="2"/>
  <c r="K2365" i="2"/>
  <c r="I2365" i="2"/>
  <c r="G2365" i="2"/>
  <c r="M2364" i="2"/>
  <c r="K2364" i="2"/>
  <c r="I2364" i="2"/>
  <c r="G2364" i="2"/>
  <c r="E2364" i="2"/>
  <c r="M2363" i="2"/>
  <c r="K2363" i="2"/>
  <c r="I2363" i="2"/>
  <c r="G2363" i="2"/>
  <c r="M2362" i="2"/>
  <c r="K2362" i="2"/>
  <c r="I2362" i="2"/>
  <c r="G2362" i="2"/>
  <c r="E2362" i="2"/>
  <c r="M2361" i="2"/>
  <c r="K2361" i="2"/>
  <c r="I2361" i="2"/>
  <c r="G2361" i="2"/>
  <c r="M2360" i="2"/>
  <c r="K2360" i="2"/>
  <c r="I2360" i="2"/>
  <c r="G2360" i="2"/>
  <c r="E2360" i="2"/>
  <c r="M2359" i="2"/>
  <c r="K2359" i="2"/>
  <c r="I2359" i="2"/>
  <c r="G2359" i="2"/>
  <c r="M2358" i="2"/>
  <c r="K2358" i="2"/>
  <c r="I2358" i="2"/>
  <c r="G2358" i="2"/>
  <c r="E2358" i="2" s="1"/>
  <c r="M2357" i="2"/>
  <c r="K2357" i="2"/>
  <c r="I2357" i="2"/>
  <c r="G2357" i="2"/>
  <c r="M2356" i="2"/>
  <c r="K2356" i="2"/>
  <c r="I2356" i="2"/>
  <c r="G2356" i="2"/>
  <c r="E2356" i="2"/>
  <c r="M2355" i="2"/>
  <c r="K2355" i="2"/>
  <c r="I2355" i="2"/>
  <c r="G2355" i="2"/>
  <c r="M2354" i="2"/>
  <c r="K2354" i="2"/>
  <c r="I2354" i="2"/>
  <c r="G2354" i="2"/>
  <c r="E2354" i="2"/>
  <c r="M2353" i="2"/>
  <c r="K2353" i="2"/>
  <c r="I2353" i="2"/>
  <c r="G2353" i="2"/>
  <c r="M2352" i="2"/>
  <c r="K2352" i="2"/>
  <c r="I2352" i="2"/>
  <c r="G2352" i="2"/>
  <c r="E2352" i="2"/>
  <c r="M2351" i="2"/>
  <c r="K2351" i="2"/>
  <c r="I2351" i="2"/>
  <c r="G2351" i="2"/>
  <c r="M2350" i="2"/>
  <c r="K2350" i="2"/>
  <c r="I2350" i="2"/>
  <c r="G2350" i="2"/>
  <c r="E2350" i="2"/>
  <c r="M2349" i="2"/>
  <c r="K2349" i="2"/>
  <c r="I2349" i="2"/>
  <c r="G2349" i="2"/>
  <c r="M2348" i="2"/>
  <c r="K2348" i="2"/>
  <c r="I2348" i="2"/>
  <c r="G2348" i="2"/>
  <c r="E2348" i="2"/>
  <c r="M2347" i="2"/>
  <c r="K2347" i="2"/>
  <c r="I2347" i="2"/>
  <c r="G2347" i="2"/>
  <c r="M2346" i="2"/>
  <c r="K2346" i="2"/>
  <c r="I2346" i="2"/>
  <c r="G2346" i="2"/>
  <c r="E2346" i="2"/>
  <c r="M2345" i="2"/>
  <c r="K2345" i="2"/>
  <c r="I2345" i="2"/>
  <c r="G2345" i="2"/>
  <c r="M2344" i="2"/>
  <c r="K2344" i="2"/>
  <c r="I2344" i="2"/>
  <c r="G2344" i="2"/>
  <c r="E2344" i="2"/>
  <c r="M2343" i="2"/>
  <c r="K2343" i="2"/>
  <c r="I2343" i="2"/>
  <c r="G2343" i="2"/>
  <c r="M2342" i="2"/>
  <c r="K2342" i="2"/>
  <c r="I2342" i="2"/>
  <c r="G2342" i="2"/>
  <c r="E2342" i="2"/>
  <c r="M2341" i="2"/>
  <c r="K2341" i="2"/>
  <c r="I2341" i="2"/>
  <c r="G2341" i="2"/>
  <c r="M2340" i="2"/>
  <c r="K2340" i="2"/>
  <c r="I2340" i="2"/>
  <c r="G2340" i="2"/>
  <c r="E2340" i="2"/>
  <c r="M2339" i="2"/>
  <c r="K2339" i="2"/>
  <c r="I2339" i="2"/>
  <c r="G2339" i="2"/>
  <c r="M2338" i="2"/>
  <c r="K2338" i="2"/>
  <c r="I2338" i="2"/>
  <c r="G2338" i="2"/>
  <c r="E2338" i="2"/>
  <c r="M2337" i="2"/>
  <c r="K2337" i="2"/>
  <c r="I2337" i="2"/>
  <c r="G2337" i="2"/>
  <c r="M2336" i="2"/>
  <c r="K2336" i="2"/>
  <c r="I2336" i="2"/>
  <c r="G2336" i="2"/>
  <c r="E2336" i="2"/>
  <c r="M2335" i="2"/>
  <c r="K2335" i="2"/>
  <c r="I2335" i="2"/>
  <c r="G2335" i="2"/>
  <c r="M2334" i="2"/>
  <c r="K2334" i="2"/>
  <c r="I2334" i="2"/>
  <c r="G2334" i="2"/>
  <c r="E2334" i="2"/>
  <c r="M2333" i="2"/>
  <c r="K2333" i="2"/>
  <c r="I2333" i="2"/>
  <c r="G2333" i="2"/>
  <c r="M2332" i="2"/>
  <c r="K2332" i="2"/>
  <c r="I2332" i="2"/>
  <c r="G2332" i="2"/>
  <c r="E2332" i="2"/>
  <c r="M2331" i="2"/>
  <c r="K2331" i="2"/>
  <c r="I2331" i="2"/>
  <c r="G2331" i="2"/>
  <c r="M2330" i="2"/>
  <c r="K2330" i="2"/>
  <c r="I2330" i="2"/>
  <c r="G2330" i="2"/>
  <c r="E2330" i="2"/>
  <c r="M2329" i="2"/>
  <c r="K2329" i="2"/>
  <c r="I2329" i="2"/>
  <c r="G2329" i="2"/>
  <c r="M2328" i="2"/>
  <c r="K2328" i="2"/>
  <c r="I2328" i="2"/>
  <c r="G2328" i="2"/>
  <c r="E2328" i="2"/>
  <c r="M2327" i="2"/>
  <c r="K2327" i="2"/>
  <c r="I2327" i="2"/>
  <c r="G2327" i="2"/>
  <c r="M2326" i="2"/>
  <c r="K2326" i="2"/>
  <c r="I2326" i="2"/>
  <c r="G2326" i="2"/>
  <c r="E2326" i="2"/>
  <c r="M2325" i="2"/>
  <c r="K2325" i="2"/>
  <c r="I2325" i="2"/>
  <c r="G2325" i="2"/>
  <c r="M2324" i="2"/>
  <c r="K2324" i="2"/>
  <c r="I2324" i="2"/>
  <c r="G2324" i="2"/>
  <c r="E2324" i="2"/>
  <c r="M2323" i="2"/>
  <c r="K2323" i="2"/>
  <c r="I2323" i="2"/>
  <c r="G2323" i="2"/>
  <c r="M2322" i="2"/>
  <c r="K2322" i="2"/>
  <c r="I2322" i="2"/>
  <c r="G2322" i="2"/>
  <c r="E2322" i="2"/>
  <c r="M2321" i="2"/>
  <c r="K2321" i="2"/>
  <c r="I2321" i="2"/>
  <c r="G2321" i="2"/>
  <c r="M2320" i="2"/>
  <c r="K2320" i="2"/>
  <c r="I2320" i="2"/>
  <c r="G2320" i="2"/>
  <c r="E2320" i="2"/>
  <c r="M2319" i="2"/>
  <c r="K2319" i="2"/>
  <c r="I2319" i="2"/>
  <c r="G2319" i="2"/>
  <c r="M2318" i="2"/>
  <c r="K2318" i="2"/>
  <c r="I2318" i="2"/>
  <c r="G2318" i="2"/>
  <c r="E2318" i="2"/>
  <c r="M2317" i="2"/>
  <c r="K2317" i="2"/>
  <c r="I2317" i="2"/>
  <c r="G2317" i="2"/>
  <c r="M2316" i="2"/>
  <c r="K2316" i="2"/>
  <c r="I2316" i="2"/>
  <c r="G2316" i="2"/>
  <c r="E2316" i="2"/>
  <c r="M2315" i="2"/>
  <c r="K2315" i="2"/>
  <c r="I2315" i="2"/>
  <c r="G2315" i="2"/>
  <c r="M2314" i="2"/>
  <c r="K2314" i="2"/>
  <c r="I2314" i="2"/>
  <c r="G2314" i="2"/>
  <c r="E2314" i="2"/>
  <c r="M2313" i="2"/>
  <c r="K2313" i="2"/>
  <c r="I2313" i="2"/>
  <c r="G2313" i="2"/>
  <c r="M2312" i="2"/>
  <c r="K2312" i="2"/>
  <c r="I2312" i="2"/>
  <c r="G2312" i="2"/>
  <c r="E2312" i="2"/>
  <c r="M2311" i="2"/>
  <c r="K2311" i="2"/>
  <c r="I2311" i="2"/>
  <c r="G2311" i="2"/>
  <c r="M2310" i="2"/>
  <c r="K2310" i="2"/>
  <c r="I2310" i="2"/>
  <c r="G2310" i="2"/>
  <c r="E2310" i="2"/>
  <c r="M2309" i="2"/>
  <c r="K2309" i="2"/>
  <c r="I2309" i="2"/>
  <c r="G2309" i="2"/>
  <c r="M2308" i="2"/>
  <c r="K2308" i="2"/>
  <c r="I2308" i="2"/>
  <c r="G2308" i="2"/>
  <c r="E2308" i="2"/>
  <c r="M2307" i="2"/>
  <c r="K2307" i="2"/>
  <c r="I2307" i="2"/>
  <c r="G2307" i="2"/>
  <c r="M2306" i="2"/>
  <c r="K2306" i="2"/>
  <c r="I2306" i="2"/>
  <c r="G2306" i="2"/>
  <c r="E2306" i="2"/>
  <c r="M2305" i="2"/>
  <c r="K2305" i="2"/>
  <c r="I2305" i="2"/>
  <c r="G2305" i="2"/>
  <c r="M2304" i="2"/>
  <c r="K2304" i="2"/>
  <c r="I2304" i="2"/>
  <c r="G2304" i="2"/>
  <c r="E2304" i="2"/>
  <c r="M2303" i="2"/>
  <c r="K2303" i="2"/>
  <c r="I2303" i="2"/>
  <c r="G2303" i="2"/>
  <c r="M2302" i="2"/>
  <c r="K2302" i="2"/>
  <c r="I2302" i="2"/>
  <c r="G2302" i="2"/>
  <c r="E2302" i="2"/>
  <c r="M2301" i="2"/>
  <c r="K2301" i="2"/>
  <c r="I2301" i="2"/>
  <c r="G2301" i="2"/>
  <c r="M2300" i="2"/>
  <c r="K2300" i="2"/>
  <c r="I2300" i="2"/>
  <c r="G2300" i="2"/>
  <c r="E2300" i="2"/>
  <c r="M2299" i="2"/>
  <c r="K2299" i="2"/>
  <c r="I2299" i="2"/>
  <c r="G2299" i="2"/>
  <c r="M2298" i="2"/>
  <c r="K2298" i="2"/>
  <c r="I2298" i="2"/>
  <c r="G2298" i="2"/>
  <c r="E2298" i="2"/>
  <c r="M2297" i="2"/>
  <c r="K2297" i="2"/>
  <c r="I2297" i="2"/>
  <c r="G2297" i="2"/>
  <c r="M2296" i="2"/>
  <c r="K2296" i="2"/>
  <c r="I2296" i="2"/>
  <c r="G2296" i="2"/>
  <c r="E2296" i="2"/>
  <c r="M2295" i="2"/>
  <c r="K2295" i="2"/>
  <c r="I2295" i="2"/>
  <c r="G2295" i="2"/>
  <c r="M2294" i="2"/>
  <c r="K2294" i="2"/>
  <c r="I2294" i="2"/>
  <c r="G2294" i="2"/>
  <c r="E2294" i="2"/>
  <c r="M2293" i="2"/>
  <c r="K2293" i="2"/>
  <c r="I2293" i="2"/>
  <c r="G2293" i="2"/>
  <c r="M2292" i="2"/>
  <c r="K2292" i="2"/>
  <c r="I2292" i="2"/>
  <c r="G2292" i="2"/>
  <c r="E2292" i="2"/>
  <c r="M2291" i="2"/>
  <c r="K2291" i="2"/>
  <c r="I2291" i="2"/>
  <c r="G2291" i="2"/>
  <c r="M2290" i="2"/>
  <c r="K2290" i="2"/>
  <c r="I2290" i="2"/>
  <c r="G2290" i="2"/>
  <c r="E2290" i="2"/>
  <c r="M2289" i="2"/>
  <c r="K2289" i="2"/>
  <c r="I2289" i="2"/>
  <c r="G2289" i="2"/>
  <c r="M2288" i="2"/>
  <c r="K2288" i="2"/>
  <c r="I2288" i="2"/>
  <c r="G2288" i="2"/>
  <c r="E2288" i="2"/>
  <c r="M2287" i="2"/>
  <c r="K2287" i="2"/>
  <c r="I2287" i="2"/>
  <c r="G2287" i="2"/>
  <c r="M2286" i="2"/>
  <c r="K2286" i="2"/>
  <c r="I2286" i="2"/>
  <c r="G2286" i="2"/>
  <c r="E2286" i="2"/>
  <c r="M2285" i="2"/>
  <c r="K2285" i="2"/>
  <c r="I2285" i="2"/>
  <c r="G2285" i="2"/>
  <c r="M2284" i="2"/>
  <c r="K2284" i="2"/>
  <c r="I2284" i="2"/>
  <c r="G2284" i="2"/>
  <c r="E2284" i="2" s="1"/>
  <c r="M2283" i="2"/>
  <c r="K2283" i="2"/>
  <c r="I2283" i="2"/>
  <c r="G2283" i="2"/>
  <c r="E2283" i="2"/>
  <c r="M2282" i="2"/>
  <c r="K2282" i="2"/>
  <c r="I2282" i="2"/>
  <c r="G2282" i="2"/>
  <c r="E2282" i="2" s="1"/>
  <c r="M2281" i="2"/>
  <c r="K2281" i="2"/>
  <c r="I2281" i="2"/>
  <c r="G2281" i="2"/>
  <c r="E2281" i="2"/>
  <c r="M2280" i="2"/>
  <c r="K2280" i="2"/>
  <c r="I2280" i="2"/>
  <c r="G2280" i="2"/>
  <c r="E2280" i="2" s="1"/>
  <c r="M2279" i="2"/>
  <c r="K2279" i="2"/>
  <c r="I2279" i="2"/>
  <c r="G2279" i="2"/>
  <c r="E2279" i="2"/>
  <c r="M2278" i="2"/>
  <c r="K2278" i="2"/>
  <c r="I2278" i="2"/>
  <c r="G2278" i="2"/>
  <c r="E2278" i="2" s="1"/>
  <c r="M2277" i="2"/>
  <c r="K2277" i="2"/>
  <c r="I2277" i="2"/>
  <c r="G2277" i="2"/>
  <c r="E2277" i="2"/>
  <c r="M2276" i="2"/>
  <c r="K2276" i="2"/>
  <c r="I2276" i="2"/>
  <c r="G2276" i="2"/>
  <c r="E2276" i="2" s="1"/>
  <c r="M2275" i="2"/>
  <c r="K2275" i="2"/>
  <c r="I2275" i="2"/>
  <c r="G2275" i="2"/>
  <c r="M2274" i="2"/>
  <c r="K2274" i="2"/>
  <c r="I2274" i="2"/>
  <c r="G2274" i="2"/>
  <c r="E2274" i="2"/>
  <c r="M2273" i="2"/>
  <c r="K2273" i="2"/>
  <c r="I2273" i="2"/>
  <c r="G2273" i="2"/>
  <c r="M2272" i="2"/>
  <c r="K2272" i="2"/>
  <c r="I2272" i="2"/>
  <c r="G2272" i="2"/>
  <c r="E2272" i="2"/>
  <c r="M2271" i="2"/>
  <c r="K2271" i="2"/>
  <c r="I2271" i="2"/>
  <c r="G2271" i="2"/>
  <c r="M2270" i="2"/>
  <c r="K2270" i="2"/>
  <c r="I2270" i="2"/>
  <c r="G2270" i="2"/>
  <c r="E2270" i="2"/>
  <c r="M2269" i="2"/>
  <c r="K2269" i="2"/>
  <c r="I2269" i="2"/>
  <c r="G2269" i="2"/>
  <c r="M2268" i="2"/>
  <c r="K2268" i="2"/>
  <c r="I2268" i="2"/>
  <c r="G2268" i="2"/>
  <c r="E2268" i="2"/>
  <c r="M2267" i="2"/>
  <c r="K2267" i="2"/>
  <c r="I2267" i="2"/>
  <c r="G2267" i="2"/>
  <c r="M2266" i="2"/>
  <c r="K2266" i="2"/>
  <c r="I2266" i="2"/>
  <c r="G2266" i="2"/>
  <c r="E2266" i="2"/>
  <c r="M2265" i="2"/>
  <c r="K2265" i="2"/>
  <c r="I2265" i="2"/>
  <c r="G2265" i="2"/>
  <c r="M2264" i="2"/>
  <c r="K2264" i="2"/>
  <c r="I2264" i="2"/>
  <c r="G2264" i="2"/>
  <c r="E2264" i="2"/>
  <c r="M2263" i="2"/>
  <c r="K2263" i="2"/>
  <c r="I2263" i="2"/>
  <c r="G2263" i="2"/>
  <c r="M2262" i="2"/>
  <c r="K2262" i="2"/>
  <c r="I2262" i="2"/>
  <c r="G2262" i="2"/>
  <c r="E2262" i="2"/>
  <c r="M2261" i="2"/>
  <c r="K2261" i="2"/>
  <c r="I2261" i="2"/>
  <c r="G2261" i="2"/>
  <c r="M2260" i="2"/>
  <c r="K2260" i="2"/>
  <c r="I2260" i="2"/>
  <c r="G2260" i="2"/>
  <c r="E2260" i="2"/>
  <c r="M2259" i="2"/>
  <c r="K2259" i="2"/>
  <c r="I2259" i="2"/>
  <c r="G2259" i="2"/>
  <c r="M2258" i="2"/>
  <c r="K2258" i="2"/>
  <c r="I2258" i="2"/>
  <c r="G2258" i="2"/>
  <c r="E2258" i="2" s="1"/>
  <c r="M2257" i="2"/>
  <c r="K2257" i="2"/>
  <c r="I2257" i="2"/>
  <c r="G2257" i="2"/>
  <c r="E2257" i="2"/>
  <c r="M2256" i="2"/>
  <c r="K2256" i="2"/>
  <c r="I2256" i="2"/>
  <c r="G2256" i="2"/>
  <c r="E2256" i="2" s="1"/>
  <c r="M2255" i="2"/>
  <c r="K2255" i="2"/>
  <c r="I2255" i="2"/>
  <c r="G2255" i="2"/>
  <c r="E2255" i="2"/>
  <c r="M2254" i="2"/>
  <c r="K2254" i="2"/>
  <c r="I2254" i="2"/>
  <c r="G2254" i="2"/>
  <c r="E2254" i="2" s="1"/>
  <c r="M2253" i="2"/>
  <c r="K2253" i="2"/>
  <c r="I2253" i="2"/>
  <c r="G2253" i="2"/>
  <c r="E2253" i="2"/>
  <c r="M2252" i="2"/>
  <c r="K2252" i="2"/>
  <c r="I2252" i="2"/>
  <c r="G2252" i="2"/>
  <c r="E2252" i="2" s="1"/>
  <c r="M2251" i="2"/>
  <c r="K2251" i="2"/>
  <c r="I2251" i="2"/>
  <c r="G2251" i="2"/>
  <c r="E2251" i="2"/>
  <c r="M2250" i="2"/>
  <c r="K2250" i="2"/>
  <c r="I2250" i="2"/>
  <c r="G2250" i="2"/>
  <c r="E2250" i="2" s="1"/>
  <c r="M2249" i="2"/>
  <c r="K2249" i="2"/>
  <c r="I2249" i="2"/>
  <c r="G2249" i="2"/>
  <c r="E2249" i="2"/>
  <c r="M2248" i="2"/>
  <c r="K2248" i="2"/>
  <c r="I2248" i="2"/>
  <c r="G2248" i="2"/>
  <c r="E2248" i="2" s="1"/>
  <c r="M2247" i="2"/>
  <c r="K2247" i="2"/>
  <c r="I2247" i="2"/>
  <c r="G2247" i="2"/>
  <c r="E2247" i="2"/>
  <c r="M2246" i="2"/>
  <c r="K2246" i="2"/>
  <c r="I2246" i="2"/>
  <c r="G2246" i="2"/>
  <c r="E2246" i="2" s="1"/>
  <c r="M2245" i="2"/>
  <c r="K2245" i="2"/>
  <c r="I2245" i="2"/>
  <c r="G2245" i="2"/>
  <c r="E2245" i="2"/>
  <c r="M2244" i="2"/>
  <c r="K2244" i="2"/>
  <c r="I2244" i="2"/>
  <c r="G2244" i="2"/>
  <c r="E2244" i="2" s="1"/>
  <c r="M2243" i="2"/>
  <c r="K2243" i="2"/>
  <c r="I2243" i="2"/>
  <c r="G2243" i="2"/>
  <c r="E2243" i="2"/>
  <c r="M2242" i="2"/>
  <c r="K2242" i="2"/>
  <c r="I2242" i="2"/>
  <c r="G2242" i="2"/>
  <c r="E2242" i="2" s="1"/>
  <c r="M2241" i="2"/>
  <c r="K2241" i="2"/>
  <c r="I2241" i="2"/>
  <c r="G2241" i="2"/>
  <c r="M2240" i="2"/>
  <c r="K2240" i="2"/>
  <c r="I2240" i="2"/>
  <c r="G2240" i="2"/>
  <c r="E2240" i="2"/>
  <c r="M2239" i="2"/>
  <c r="K2239" i="2"/>
  <c r="I2239" i="2"/>
  <c r="G2239" i="2"/>
  <c r="M2238" i="2"/>
  <c r="K2238" i="2"/>
  <c r="I2238" i="2"/>
  <c r="G2238" i="2"/>
  <c r="E2238" i="2" s="1"/>
  <c r="M2237" i="2"/>
  <c r="K2237" i="2"/>
  <c r="I2237" i="2"/>
  <c r="G2237" i="2"/>
  <c r="M2236" i="2"/>
  <c r="K2236" i="2"/>
  <c r="I2236" i="2"/>
  <c r="G2236" i="2"/>
  <c r="E2236" i="2"/>
  <c r="M2235" i="2"/>
  <c r="K2235" i="2"/>
  <c r="I2235" i="2"/>
  <c r="G2235" i="2"/>
  <c r="M2234" i="2"/>
  <c r="K2234" i="2"/>
  <c r="I2234" i="2"/>
  <c r="G2234" i="2"/>
  <c r="E2234" i="2"/>
  <c r="M2233" i="2"/>
  <c r="K2233" i="2"/>
  <c r="I2233" i="2"/>
  <c r="G2233" i="2"/>
  <c r="M2232" i="2"/>
  <c r="K2232" i="2"/>
  <c r="I2232" i="2"/>
  <c r="G2232" i="2"/>
  <c r="E2232" i="2" s="1"/>
  <c r="M2231" i="2"/>
  <c r="K2231" i="2"/>
  <c r="I2231" i="2"/>
  <c r="G2231" i="2"/>
  <c r="M2230" i="2"/>
  <c r="K2230" i="2"/>
  <c r="I2230" i="2"/>
  <c r="G2230" i="2"/>
  <c r="E2230" i="2"/>
  <c r="M2229" i="2"/>
  <c r="K2229" i="2"/>
  <c r="I2229" i="2"/>
  <c r="G2229" i="2"/>
  <c r="M2228" i="2"/>
  <c r="K2228" i="2"/>
  <c r="I2228" i="2"/>
  <c r="G2228" i="2"/>
  <c r="E2228" i="2"/>
  <c r="M2227" i="2"/>
  <c r="K2227" i="2"/>
  <c r="I2227" i="2"/>
  <c r="G2227" i="2"/>
  <c r="M2226" i="2"/>
  <c r="K2226" i="2"/>
  <c r="I2226" i="2"/>
  <c r="G2226" i="2"/>
  <c r="E2226" i="2" s="1"/>
  <c r="M2225" i="2"/>
  <c r="K2225" i="2"/>
  <c r="I2225" i="2"/>
  <c r="G2225" i="2"/>
  <c r="E2225" i="2"/>
  <c r="M2224" i="2"/>
  <c r="K2224" i="2"/>
  <c r="I2224" i="2"/>
  <c r="G2224" i="2"/>
  <c r="E2224" i="2" s="1"/>
  <c r="M2223" i="2"/>
  <c r="K2223" i="2"/>
  <c r="I2223" i="2"/>
  <c r="G2223" i="2"/>
  <c r="E2223" i="2"/>
  <c r="M2222" i="2"/>
  <c r="K2222" i="2"/>
  <c r="I2222" i="2"/>
  <c r="G2222" i="2"/>
  <c r="E2222" i="2" s="1"/>
  <c r="M2221" i="2"/>
  <c r="K2221" i="2"/>
  <c r="I2221" i="2"/>
  <c r="G2221" i="2"/>
  <c r="E2221" i="2"/>
  <c r="M2220" i="2"/>
  <c r="K2220" i="2"/>
  <c r="I2220" i="2"/>
  <c r="G2220" i="2"/>
  <c r="E2220" i="2" s="1"/>
  <c r="M2219" i="2"/>
  <c r="K2219" i="2"/>
  <c r="I2219" i="2"/>
  <c r="G2219" i="2"/>
  <c r="E2219" i="2"/>
  <c r="M2218" i="2"/>
  <c r="K2218" i="2"/>
  <c r="I2218" i="2"/>
  <c r="G2218" i="2"/>
  <c r="E2218" i="2" s="1"/>
  <c r="M2217" i="2"/>
  <c r="K2217" i="2"/>
  <c r="I2217" i="2"/>
  <c r="G2217" i="2"/>
  <c r="M2216" i="2"/>
  <c r="K2216" i="2"/>
  <c r="I2216" i="2"/>
  <c r="G2216" i="2"/>
  <c r="E2216" i="2"/>
  <c r="M2215" i="2"/>
  <c r="K2215" i="2"/>
  <c r="I2215" i="2"/>
  <c r="G2215" i="2"/>
  <c r="M2214" i="2"/>
  <c r="K2214" i="2"/>
  <c r="I2214" i="2"/>
  <c r="G2214" i="2"/>
  <c r="E2214" i="2"/>
  <c r="M2213" i="2"/>
  <c r="K2213" i="2"/>
  <c r="I2213" i="2"/>
  <c r="G2213" i="2"/>
  <c r="M2212" i="2"/>
  <c r="K2212" i="2"/>
  <c r="I2212" i="2"/>
  <c r="G2212" i="2"/>
  <c r="M2211" i="2"/>
  <c r="K2211" i="2"/>
  <c r="I2211" i="2"/>
  <c r="G2211" i="2"/>
  <c r="M2210" i="2"/>
  <c r="K2210" i="2"/>
  <c r="I2210" i="2"/>
  <c r="G2210" i="2"/>
  <c r="E2210" i="2"/>
  <c r="M2209" i="2"/>
  <c r="K2209" i="2"/>
  <c r="I2209" i="2"/>
  <c r="G2209" i="2"/>
  <c r="M2208" i="2"/>
  <c r="K2208" i="2"/>
  <c r="I2208" i="2"/>
  <c r="G2208" i="2"/>
  <c r="E2208" i="2" s="1"/>
  <c r="M2207" i="2"/>
  <c r="K2207" i="2"/>
  <c r="I2207" i="2"/>
  <c r="G2207" i="2"/>
  <c r="E2207" i="2"/>
  <c r="M2206" i="2"/>
  <c r="K2206" i="2"/>
  <c r="I2206" i="2"/>
  <c r="G2206" i="2"/>
  <c r="E2206" i="2" s="1"/>
  <c r="M2205" i="2"/>
  <c r="K2205" i="2"/>
  <c r="I2205" i="2"/>
  <c r="G2205" i="2"/>
  <c r="E2205" i="2"/>
  <c r="M2204" i="2"/>
  <c r="K2204" i="2"/>
  <c r="I2204" i="2"/>
  <c r="G2204" i="2"/>
  <c r="E2204" i="2" s="1"/>
  <c r="M2203" i="2"/>
  <c r="K2203" i="2"/>
  <c r="I2203" i="2"/>
  <c r="G2203" i="2"/>
  <c r="M2202" i="2"/>
  <c r="K2202" i="2"/>
  <c r="I2202" i="2"/>
  <c r="G2202" i="2"/>
  <c r="E2202" i="2"/>
  <c r="M2201" i="2"/>
  <c r="K2201" i="2"/>
  <c r="I2201" i="2"/>
  <c r="G2201" i="2"/>
  <c r="M2200" i="2"/>
  <c r="K2200" i="2"/>
  <c r="I2200" i="2"/>
  <c r="G2200" i="2"/>
  <c r="E2200" i="2"/>
  <c r="M2199" i="2"/>
  <c r="K2199" i="2"/>
  <c r="I2199" i="2"/>
  <c r="G2199" i="2"/>
  <c r="M2198" i="2"/>
  <c r="K2198" i="2"/>
  <c r="I2198" i="2"/>
  <c r="G2198" i="2"/>
  <c r="E2198" i="2" s="1"/>
  <c r="M2197" i="2"/>
  <c r="K2197" i="2"/>
  <c r="I2197" i="2"/>
  <c r="G2197" i="2"/>
  <c r="E2197" i="2"/>
  <c r="M2196" i="2"/>
  <c r="K2196" i="2"/>
  <c r="I2196" i="2"/>
  <c r="G2196" i="2"/>
  <c r="E2196" i="2" s="1"/>
  <c r="M2195" i="2"/>
  <c r="K2195" i="2"/>
  <c r="I2195" i="2"/>
  <c r="G2195" i="2"/>
  <c r="E2195" i="2"/>
  <c r="M2194" i="2"/>
  <c r="K2194" i="2"/>
  <c r="I2194" i="2"/>
  <c r="G2194" i="2"/>
  <c r="E2194" i="2" s="1"/>
  <c r="M2193" i="2"/>
  <c r="K2193" i="2"/>
  <c r="I2193" i="2"/>
  <c r="G2193" i="2"/>
  <c r="E2193" i="2"/>
  <c r="M2192" i="2"/>
  <c r="K2192" i="2"/>
  <c r="I2192" i="2"/>
  <c r="G2192" i="2"/>
  <c r="E2192" i="2" s="1"/>
  <c r="M2191" i="2"/>
  <c r="K2191" i="2"/>
  <c r="I2191" i="2"/>
  <c r="G2191" i="2"/>
  <c r="E2191" i="2"/>
  <c r="M2190" i="2"/>
  <c r="K2190" i="2"/>
  <c r="I2190" i="2"/>
  <c r="G2190" i="2"/>
  <c r="E2190" i="2" s="1"/>
  <c r="M2189" i="2"/>
  <c r="K2189" i="2"/>
  <c r="I2189" i="2"/>
  <c r="G2189" i="2"/>
  <c r="E2189" i="2"/>
  <c r="M2188" i="2"/>
  <c r="K2188" i="2"/>
  <c r="I2188" i="2"/>
  <c r="G2188" i="2"/>
  <c r="E2188" i="2" s="1"/>
  <c r="M2187" i="2"/>
  <c r="K2187" i="2"/>
  <c r="I2187" i="2"/>
  <c r="G2187" i="2"/>
  <c r="E2187" i="2"/>
  <c r="M2186" i="2"/>
  <c r="K2186" i="2"/>
  <c r="I2186" i="2"/>
  <c r="G2186" i="2"/>
  <c r="E2186" i="2" s="1"/>
  <c r="M2185" i="2"/>
  <c r="K2185" i="2"/>
  <c r="I2185" i="2"/>
  <c r="G2185" i="2"/>
  <c r="E2185" i="2"/>
  <c r="M2184" i="2"/>
  <c r="K2184" i="2"/>
  <c r="I2184" i="2"/>
  <c r="G2184" i="2"/>
  <c r="E2184" i="2" s="1"/>
  <c r="M2183" i="2"/>
  <c r="K2183" i="2"/>
  <c r="I2183" i="2"/>
  <c r="G2183" i="2"/>
  <c r="E2183" i="2"/>
  <c r="M2182" i="2"/>
  <c r="K2182" i="2"/>
  <c r="I2182" i="2"/>
  <c r="G2182" i="2"/>
  <c r="E2182" i="2" s="1"/>
  <c r="M2181" i="2"/>
  <c r="K2181" i="2"/>
  <c r="I2181" i="2"/>
  <c r="G2181" i="2"/>
  <c r="E2181" i="2"/>
  <c r="M2180" i="2"/>
  <c r="K2180" i="2"/>
  <c r="I2180" i="2"/>
  <c r="G2180" i="2"/>
  <c r="E2180" i="2" s="1"/>
  <c r="M2179" i="2"/>
  <c r="K2179" i="2"/>
  <c r="I2179" i="2"/>
  <c r="G2179" i="2"/>
  <c r="E2179" i="2"/>
  <c r="M2178" i="2"/>
  <c r="K2178" i="2"/>
  <c r="I2178" i="2"/>
  <c r="G2178" i="2"/>
  <c r="E2178" i="2" s="1"/>
  <c r="M2177" i="2"/>
  <c r="K2177" i="2"/>
  <c r="I2177" i="2"/>
  <c r="G2177" i="2"/>
  <c r="E2177" i="2"/>
  <c r="M2176" i="2"/>
  <c r="K2176" i="2"/>
  <c r="I2176" i="2"/>
  <c r="G2176" i="2"/>
  <c r="E2176" i="2" s="1"/>
  <c r="M2175" i="2"/>
  <c r="K2175" i="2"/>
  <c r="I2175" i="2"/>
  <c r="G2175" i="2"/>
  <c r="E2175" i="2"/>
  <c r="M2174" i="2"/>
  <c r="K2174" i="2"/>
  <c r="I2174" i="2"/>
  <c r="G2174" i="2"/>
  <c r="E2174" i="2" s="1"/>
  <c r="M2173" i="2"/>
  <c r="K2173" i="2"/>
  <c r="I2173" i="2"/>
  <c r="G2173" i="2"/>
  <c r="E2173" i="2"/>
  <c r="M2172" i="2"/>
  <c r="K2172" i="2"/>
  <c r="I2172" i="2"/>
  <c r="G2172" i="2"/>
  <c r="E2172" i="2" s="1"/>
  <c r="M2171" i="2"/>
  <c r="K2171" i="2"/>
  <c r="I2171" i="2"/>
  <c r="G2171" i="2"/>
  <c r="E2171" i="2"/>
  <c r="M2170" i="2"/>
  <c r="K2170" i="2"/>
  <c r="I2170" i="2"/>
  <c r="G2170" i="2"/>
  <c r="E2170" i="2" s="1"/>
  <c r="M2169" i="2"/>
  <c r="K2169" i="2"/>
  <c r="I2169" i="2"/>
  <c r="G2169" i="2"/>
  <c r="E2169" i="2"/>
  <c r="M2168" i="2"/>
  <c r="K2168" i="2"/>
  <c r="I2168" i="2"/>
  <c r="G2168" i="2"/>
  <c r="E2168" i="2" s="1"/>
  <c r="M2167" i="2"/>
  <c r="K2167" i="2"/>
  <c r="I2167" i="2"/>
  <c r="G2167" i="2"/>
  <c r="E2167" i="2"/>
  <c r="M2166" i="2"/>
  <c r="K2166" i="2"/>
  <c r="I2166" i="2"/>
  <c r="G2166" i="2"/>
  <c r="E2166" i="2" s="1"/>
  <c r="M2165" i="2"/>
  <c r="K2165" i="2"/>
  <c r="I2165" i="2"/>
  <c r="G2165" i="2"/>
  <c r="E2165" i="2"/>
  <c r="M2164" i="2"/>
  <c r="K2164" i="2"/>
  <c r="I2164" i="2"/>
  <c r="G2164" i="2"/>
  <c r="E2164" i="2" s="1"/>
  <c r="M2163" i="2"/>
  <c r="K2163" i="2"/>
  <c r="I2163" i="2"/>
  <c r="G2163" i="2"/>
  <c r="E2163" i="2"/>
  <c r="M2162" i="2"/>
  <c r="K2162" i="2"/>
  <c r="I2162" i="2"/>
  <c r="G2162" i="2"/>
  <c r="E2162" i="2" s="1"/>
  <c r="M2161" i="2"/>
  <c r="K2161" i="2"/>
  <c r="I2161" i="2"/>
  <c r="E2161" i="2" s="1"/>
  <c r="G2161" i="2"/>
  <c r="M2160" i="2"/>
  <c r="K2160" i="2"/>
  <c r="I2160" i="2"/>
  <c r="G2160" i="2"/>
  <c r="E2160" i="2" s="1"/>
  <c r="M2159" i="2"/>
  <c r="K2159" i="2"/>
  <c r="I2159" i="2"/>
  <c r="G2159" i="2"/>
  <c r="E2159" i="2"/>
  <c r="M2158" i="2"/>
  <c r="K2158" i="2"/>
  <c r="I2158" i="2"/>
  <c r="G2158" i="2"/>
  <c r="E2158" i="2" s="1"/>
  <c r="M2157" i="2"/>
  <c r="K2157" i="2"/>
  <c r="I2157" i="2"/>
  <c r="G2157" i="2"/>
  <c r="E2157" i="2"/>
  <c r="M2156" i="2"/>
  <c r="K2156" i="2"/>
  <c r="I2156" i="2"/>
  <c r="G2156" i="2"/>
  <c r="M2155" i="2"/>
  <c r="K2155" i="2"/>
  <c r="I2155" i="2"/>
  <c r="G2155" i="2"/>
  <c r="E2155" i="2"/>
  <c r="M2154" i="2"/>
  <c r="K2154" i="2"/>
  <c r="I2154" i="2"/>
  <c r="G2154" i="2"/>
  <c r="M2153" i="2"/>
  <c r="K2153" i="2"/>
  <c r="I2153" i="2"/>
  <c r="G2153" i="2"/>
  <c r="M2152" i="2"/>
  <c r="K2152" i="2"/>
  <c r="I2152" i="2"/>
  <c r="G2152" i="2"/>
  <c r="E2152" i="2" s="1"/>
  <c r="M2151" i="2"/>
  <c r="K2151" i="2"/>
  <c r="I2151" i="2"/>
  <c r="G2151" i="2"/>
  <c r="E2151" i="2"/>
  <c r="M2150" i="2"/>
  <c r="K2150" i="2"/>
  <c r="I2150" i="2"/>
  <c r="G2150" i="2"/>
  <c r="E2150" i="2" s="1"/>
  <c r="M2149" i="2"/>
  <c r="K2149" i="2"/>
  <c r="I2149" i="2"/>
  <c r="G2149" i="2"/>
  <c r="E2149" i="2"/>
  <c r="M2148" i="2"/>
  <c r="K2148" i="2"/>
  <c r="I2148" i="2"/>
  <c r="G2148" i="2"/>
  <c r="E2148" i="2" s="1"/>
  <c r="M2147" i="2"/>
  <c r="K2147" i="2"/>
  <c r="I2147" i="2"/>
  <c r="G2147" i="2"/>
  <c r="M2146" i="2"/>
  <c r="K2146" i="2"/>
  <c r="I2146" i="2"/>
  <c r="G2146" i="2"/>
  <c r="E2146" i="2" s="1"/>
  <c r="M2145" i="2"/>
  <c r="K2145" i="2"/>
  <c r="I2145" i="2"/>
  <c r="G2145" i="2"/>
  <c r="E2145" i="2"/>
  <c r="M2144" i="2"/>
  <c r="K2144" i="2"/>
  <c r="I2144" i="2"/>
  <c r="G2144" i="2"/>
  <c r="E2144" i="2" s="1"/>
  <c r="M2143" i="2"/>
  <c r="K2143" i="2"/>
  <c r="I2143" i="2"/>
  <c r="G2143" i="2"/>
  <c r="M2142" i="2"/>
  <c r="K2142" i="2"/>
  <c r="I2142" i="2"/>
  <c r="G2142" i="2"/>
  <c r="M2141" i="2"/>
  <c r="K2141" i="2"/>
  <c r="I2141" i="2"/>
  <c r="G2141" i="2"/>
  <c r="E2141" i="2"/>
  <c r="M2140" i="2"/>
  <c r="K2140" i="2"/>
  <c r="I2140" i="2"/>
  <c r="G2140" i="2"/>
  <c r="E2140" i="2" s="1"/>
  <c r="M2139" i="2"/>
  <c r="K2139" i="2"/>
  <c r="I2139" i="2"/>
  <c r="G2139" i="2"/>
  <c r="E2139" i="2"/>
  <c r="M2138" i="2"/>
  <c r="K2138" i="2"/>
  <c r="I2138" i="2"/>
  <c r="G2138" i="2"/>
  <c r="E2138" i="2" s="1"/>
  <c r="M2137" i="2"/>
  <c r="K2137" i="2"/>
  <c r="I2137" i="2"/>
  <c r="G2137" i="2"/>
  <c r="E2137" i="2"/>
  <c r="M2136" i="2"/>
  <c r="K2136" i="2"/>
  <c r="I2136" i="2"/>
  <c r="G2136" i="2"/>
  <c r="E2136" i="2" s="1"/>
  <c r="M2135" i="2"/>
  <c r="K2135" i="2"/>
  <c r="I2135" i="2"/>
  <c r="G2135" i="2"/>
  <c r="E2135" i="2"/>
  <c r="M2134" i="2"/>
  <c r="K2134" i="2"/>
  <c r="I2134" i="2"/>
  <c r="G2134" i="2"/>
  <c r="E2134" i="2" s="1"/>
  <c r="M2133" i="2"/>
  <c r="K2133" i="2"/>
  <c r="I2133" i="2"/>
  <c r="G2133" i="2"/>
  <c r="E2133" i="2"/>
  <c r="M2132" i="2"/>
  <c r="K2132" i="2"/>
  <c r="I2132" i="2"/>
  <c r="G2132" i="2"/>
  <c r="E2132" i="2" s="1"/>
  <c r="M2131" i="2"/>
  <c r="K2131" i="2"/>
  <c r="I2131" i="2"/>
  <c r="G2131" i="2"/>
  <c r="E2131" i="2"/>
  <c r="M2130" i="2"/>
  <c r="K2130" i="2"/>
  <c r="I2130" i="2"/>
  <c r="G2130" i="2"/>
  <c r="E2130" i="2" s="1"/>
  <c r="M2129" i="2"/>
  <c r="K2129" i="2"/>
  <c r="I2129" i="2"/>
  <c r="G2129" i="2"/>
  <c r="E2129" i="2"/>
  <c r="M2128" i="2"/>
  <c r="K2128" i="2"/>
  <c r="I2128" i="2"/>
  <c r="G2128" i="2"/>
  <c r="E2128" i="2" s="1"/>
  <c r="M2127" i="2"/>
  <c r="K2127" i="2"/>
  <c r="I2127" i="2"/>
  <c r="G2127" i="2"/>
  <c r="E2127" i="2"/>
  <c r="M2126" i="2"/>
  <c r="K2126" i="2"/>
  <c r="I2126" i="2"/>
  <c r="G2126" i="2"/>
  <c r="E2126" i="2" s="1"/>
  <c r="M2125" i="2"/>
  <c r="K2125" i="2"/>
  <c r="I2125" i="2"/>
  <c r="G2125" i="2"/>
  <c r="E2125" i="2"/>
  <c r="M2124" i="2"/>
  <c r="K2124" i="2"/>
  <c r="I2124" i="2"/>
  <c r="G2124" i="2"/>
  <c r="E2124" i="2" s="1"/>
  <c r="M2123" i="2"/>
  <c r="K2123" i="2"/>
  <c r="I2123" i="2"/>
  <c r="G2123" i="2"/>
  <c r="E2123" i="2"/>
  <c r="M2122" i="2"/>
  <c r="K2122" i="2"/>
  <c r="I2122" i="2"/>
  <c r="G2122" i="2"/>
  <c r="E2122" i="2" s="1"/>
  <c r="M2121" i="2"/>
  <c r="K2121" i="2"/>
  <c r="I2121" i="2"/>
  <c r="G2121" i="2"/>
  <c r="E2121" i="2"/>
  <c r="M2120" i="2"/>
  <c r="K2120" i="2"/>
  <c r="I2120" i="2"/>
  <c r="G2120" i="2"/>
  <c r="E2120" i="2" s="1"/>
  <c r="M2119" i="2"/>
  <c r="K2119" i="2"/>
  <c r="I2119" i="2"/>
  <c r="G2119" i="2"/>
  <c r="E2119" i="2"/>
  <c r="M2118" i="2"/>
  <c r="K2118" i="2"/>
  <c r="I2118" i="2"/>
  <c r="G2118" i="2"/>
  <c r="E2118" i="2" s="1"/>
  <c r="M2117" i="2"/>
  <c r="K2117" i="2"/>
  <c r="I2117" i="2"/>
  <c r="G2117" i="2"/>
  <c r="E2117" i="2"/>
  <c r="M2116" i="2"/>
  <c r="K2116" i="2"/>
  <c r="I2116" i="2"/>
  <c r="G2116" i="2"/>
  <c r="E2116" i="2" s="1"/>
  <c r="M2115" i="2"/>
  <c r="K2115" i="2"/>
  <c r="I2115" i="2"/>
  <c r="G2115" i="2"/>
  <c r="E2115" i="2"/>
  <c r="M2114" i="2"/>
  <c r="K2114" i="2"/>
  <c r="I2114" i="2"/>
  <c r="G2114" i="2"/>
  <c r="E2114" i="2" s="1"/>
  <c r="M2113" i="2"/>
  <c r="K2113" i="2"/>
  <c r="I2113" i="2"/>
  <c r="G2113" i="2"/>
  <c r="E2113" i="2"/>
  <c r="M2112" i="2"/>
  <c r="K2112" i="2"/>
  <c r="I2112" i="2"/>
  <c r="G2112" i="2"/>
  <c r="E2112" i="2" s="1"/>
  <c r="M2111" i="2"/>
  <c r="K2111" i="2"/>
  <c r="I2111" i="2"/>
  <c r="G2111" i="2"/>
  <c r="E2111" i="2"/>
  <c r="M2110" i="2"/>
  <c r="K2110" i="2"/>
  <c r="I2110" i="2"/>
  <c r="G2110" i="2"/>
  <c r="E2110" i="2" s="1"/>
  <c r="M2109" i="2"/>
  <c r="K2109" i="2"/>
  <c r="I2109" i="2"/>
  <c r="G2109" i="2"/>
  <c r="E2109" i="2"/>
  <c r="M2108" i="2"/>
  <c r="K2108" i="2"/>
  <c r="I2108" i="2"/>
  <c r="G2108" i="2"/>
  <c r="E2108" i="2" s="1"/>
  <c r="M2107" i="2"/>
  <c r="K2107" i="2"/>
  <c r="I2107" i="2"/>
  <c r="G2107" i="2"/>
  <c r="E2107" i="2"/>
  <c r="M2106" i="2"/>
  <c r="K2106" i="2"/>
  <c r="I2106" i="2"/>
  <c r="G2106" i="2"/>
  <c r="E2106" i="2" s="1"/>
  <c r="M2105" i="2"/>
  <c r="K2105" i="2"/>
  <c r="I2105" i="2"/>
  <c r="G2105" i="2"/>
  <c r="E2105" i="2"/>
  <c r="M2104" i="2"/>
  <c r="K2104" i="2"/>
  <c r="I2104" i="2"/>
  <c r="G2104" i="2"/>
  <c r="M2103" i="2"/>
  <c r="K2103" i="2"/>
  <c r="I2103" i="2"/>
  <c r="G2103" i="2"/>
  <c r="M2102" i="2"/>
  <c r="K2102" i="2"/>
  <c r="I2102" i="2"/>
  <c r="G2102" i="2"/>
  <c r="E2102" i="2"/>
  <c r="M2101" i="2"/>
  <c r="K2101" i="2"/>
  <c r="I2101" i="2"/>
  <c r="G2101" i="2"/>
  <c r="M2100" i="2"/>
  <c r="K2100" i="2"/>
  <c r="I2100" i="2"/>
  <c r="G2100" i="2"/>
  <c r="E2100" i="2"/>
  <c r="M2099" i="2"/>
  <c r="K2099" i="2"/>
  <c r="I2099" i="2"/>
  <c r="G2099" i="2"/>
  <c r="M2098" i="2"/>
  <c r="K2098" i="2"/>
  <c r="I2098" i="2"/>
  <c r="G2098" i="2"/>
  <c r="E2098" i="2"/>
  <c r="M2097" i="2"/>
  <c r="K2097" i="2"/>
  <c r="I2097" i="2"/>
  <c r="G2097" i="2"/>
  <c r="M2096" i="2"/>
  <c r="K2096" i="2"/>
  <c r="I2096" i="2"/>
  <c r="G2096" i="2"/>
  <c r="E2096" i="2"/>
  <c r="M2095" i="2"/>
  <c r="K2095" i="2"/>
  <c r="I2095" i="2"/>
  <c r="G2095" i="2"/>
  <c r="M2094" i="2"/>
  <c r="K2094" i="2"/>
  <c r="I2094" i="2"/>
  <c r="G2094" i="2"/>
  <c r="E2094" i="2"/>
  <c r="M2093" i="2"/>
  <c r="K2093" i="2"/>
  <c r="I2093" i="2"/>
  <c r="G2093" i="2"/>
  <c r="M2092" i="2"/>
  <c r="K2092" i="2"/>
  <c r="I2092" i="2"/>
  <c r="G2092" i="2"/>
  <c r="E2092" i="2"/>
  <c r="M2091" i="2"/>
  <c r="K2091" i="2"/>
  <c r="I2091" i="2"/>
  <c r="G2091" i="2"/>
  <c r="M2090" i="2"/>
  <c r="K2090" i="2"/>
  <c r="I2090" i="2"/>
  <c r="G2090" i="2"/>
  <c r="E2090" i="2"/>
  <c r="M2089" i="2"/>
  <c r="K2089" i="2"/>
  <c r="I2089" i="2"/>
  <c r="G2089" i="2"/>
  <c r="M2088" i="2"/>
  <c r="K2088" i="2"/>
  <c r="I2088" i="2"/>
  <c r="G2088" i="2"/>
  <c r="E2088" i="2"/>
  <c r="M2087" i="2"/>
  <c r="K2087" i="2"/>
  <c r="I2087" i="2"/>
  <c r="G2087" i="2"/>
  <c r="M2086" i="2"/>
  <c r="K2086" i="2"/>
  <c r="I2086" i="2"/>
  <c r="G2086" i="2"/>
  <c r="M2085" i="2"/>
  <c r="K2085" i="2"/>
  <c r="I2085" i="2"/>
  <c r="G2085" i="2"/>
  <c r="E2085" i="2"/>
  <c r="M2084" i="2"/>
  <c r="K2084" i="2"/>
  <c r="I2084" i="2"/>
  <c r="G2084" i="2"/>
  <c r="M2083" i="2"/>
  <c r="K2083" i="2"/>
  <c r="I2083" i="2"/>
  <c r="G2083" i="2"/>
  <c r="M2082" i="2"/>
  <c r="K2082" i="2"/>
  <c r="I2082" i="2"/>
  <c r="G2082" i="2"/>
  <c r="M2081" i="2"/>
  <c r="K2081" i="2"/>
  <c r="I2081" i="2"/>
  <c r="G2081" i="2"/>
  <c r="M2080" i="2"/>
  <c r="K2080" i="2"/>
  <c r="I2080" i="2"/>
  <c r="G2080" i="2"/>
  <c r="E2080" i="2"/>
  <c r="M2079" i="2"/>
  <c r="K2079" i="2"/>
  <c r="I2079" i="2"/>
  <c r="G2079" i="2"/>
  <c r="M2078" i="2"/>
  <c r="K2078" i="2"/>
  <c r="I2078" i="2"/>
  <c r="G2078" i="2"/>
  <c r="E2078" i="2"/>
  <c r="M2077" i="2"/>
  <c r="K2077" i="2"/>
  <c r="I2077" i="2"/>
  <c r="G2077" i="2"/>
  <c r="M2076" i="2"/>
  <c r="K2076" i="2"/>
  <c r="I2076" i="2"/>
  <c r="G2076" i="2"/>
  <c r="E2076" i="2"/>
  <c r="M2075" i="2"/>
  <c r="K2075" i="2"/>
  <c r="I2075" i="2"/>
  <c r="G2075" i="2"/>
  <c r="M2074" i="2"/>
  <c r="K2074" i="2"/>
  <c r="I2074" i="2"/>
  <c r="G2074" i="2"/>
  <c r="E2074" i="2"/>
  <c r="M2073" i="2"/>
  <c r="K2073" i="2"/>
  <c r="I2073" i="2"/>
  <c r="G2073" i="2"/>
  <c r="M2072" i="2"/>
  <c r="K2072" i="2"/>
  <c r="I2072" i="2"/>
  <c r="G2072" i="2"/>
  <c r="E2072" i="2"/>
  <c r="M2071" i="2"/>
  <c r="K2071" i="2"/>
  <c r="I2071" i="2"/>
  <c r="G2071" i="2"/>
  <c r="M2070" i="2"/>
  <c r="K2070" i="2"/>
  <c r="I2070" i="2"/>
  <c r="G2070" i="2"/>
  <c r="M2069" i="2"/>
  <c r="K2069" i="2"/>
  <c r="I2069" i="2"/>
  <c r="G2069" i="2"/>
  <c r="E2069" i="2"/>
  <c r="M2068" i="2"/>
  <c r="K2068" i="2"/>
  <c r="I2068" i="2"/>
  <c r="G2068" i="2"/>
  <c r="M2067" i="2"/>
  <c r="K2067" i="2"/>
  <c r="I2067" i="2"/>
  <c r="G2067" i="2"/>
  <c r="E2067" i="2"/>
  <c r="M2066" i="2"/>
  <c r="K2066" i="2"/>
  <c r="I2066" i="2"/>
  <c r="G2066" i="2"/>
  <c r="M2065" i="2"/>
  <c r="K2065" i="2"/>
  <c r="I2065" i="2"/>
  <c r="G2065" i="2"/>
  <c r="E2065" i="2"/>
  <c r="M2064" i="2"/>
  <c r="K2064" i="2"/>
  <c r="I2064" i="2"/>
  <c r="G2064" i="2"/>
  <c r="M2063" i="2"/>
  <c r="K2063" i="2"/>
  <c r="I2063" i="2"/>
  <c r="G2063" i="2"/>
  <c r="E2063" i="2"/>
  <c r="M2062" i="2"/>
  <c r="K2062" i="2"/>
  <c r="I2062" i="2"/>
  <c r="G2062" i="2"/>
  <c r="M2061" i="2"/>
  <c r="K2061" i="2"/>
  <c r="I2061" i="2"/>
  <c r="G2061" i="2"/>
  <c r="E2061" i="2"/>
  <c r="M2060" i="2"/>
  <c r="K2060" i="2"/>
  <c r="I2060" i="2"/>
  <c r="G2060" i="2"/>
  <c r="M2059" i="2"/>
  <c r="K2059" i="2"/>
  <c r="I2059" i="2"/>
  <c r="G2059" i="2"/>
  <c r="E2059" i="2"/>
  <c r="M2058" i="2"/>
  <c r="K2058" i="2"/>
  <c r="I2058" i="2"/>
  <c r="G2058" i="2"/>
  <c r="M2057" i="2"/>
  <c r="K2057" i="2"/>
  <c r="I2057" i="2"/>
  <c r="G2057" i="2"/>
  <c r="E2057" i="2"/>
  <c r="M2056" i="2"/>
  <c r="K2056" i="2"/>
  <c r="I2056" i="2"/>
  <c r="G2056" i="2"/>
  <c r="M2055" i="2"/>
  <c r="K2055" i="2"/>
  <c r="I2055" i="2"/>
  <c r="G2055" i="2"/>
  <c r="E2055" i="2"/>
  <c r="M2054" i="2"/>
  <c r="K2054" i="2"/>
  <c r="I2054" i="2"/>
  <c r="G2054" i="2"/>
  <c r="M2053" i="2"/>
  <c r="K2053" i="2"/>
  <c r="I2053" i="2"/>
  <c r="G2053" i="2"/>
  <c r="E2053" i="2"/>
  <c r="M2052" i="2"/>
  <c r="K2052" i="2"/>
  <c r="I2052" i="2"/>
  <c r="G2052" i="2"/>
  <c r="M2051" i="2"/>
  <c r="K2051" i="2"/>
  <c r="I2051" i="2"/>
  <c r="G2051" i="2"/>
  <c r="E2051" i="2"/>
  <c r="M2050" i="2"/>
  <c r="K2050" i="2"/>
  <c r="I2050" i="2"/>
  <c r="G2050" i="2"/>
  <c r="M2049" i="2"/>
  <c r="K2049" i="2"/>
  <c r="I2049" i="2"/>
  <c r="G2049" i="2"/>
  <c r="E2049" i="2"/>
  <c r="M2048" i="2"/>
  <c r="K2048" i="2"/>
  <c r="I2048" i="2"/>
  <c r="G2048" i="2"/>
  <c r="M2047" i="2"/>
  <c r="K2047" i="2"/>
  <c r="I2047" i="2"/>
  <c r="G2047" i="2"/>
  <c r="E2047" i="2"/>
  <c r="M2046" i="2"/>
  <c r="K2046" i="2"/>
  <c r="I2046" i="2"/>
  <c r="G2046" i="2"/>
  <c r="M2045" i="2"/>
  <c r="K2045" i="2"/>
  <c r="I2045" i="2"/>
  <c r="G2045" i="2"/>
  <c r="E2045" i="2"/>
  <c r="M2044" i="2"/>
  <c r="K2044" i="2"/>
  <c r="I2044" i="2"/>
  <c r="G2044" i="2"/>
  <c r="M2043" i="2"/>
  <c r="K2043" i="2"/>
  <c r="I2043" i="2"/>
  <c r="G2043" i="2"/>
  <c r="M2042" i="2"/>
  <c r="K2042" i="2"/>
  <c r="I2042" i="2"/>
  <c r="G2042" i="2"/>
  <c r="E2042" i="2"/>
  <c r="M2041" i="2"/>
  <c r="K2041" i="2"/>
  <c r="I2041" i="2"/>
  <c r="G2041" i="2"/>
  <c r="M2040" i="2"/>
  <c r="K2040" i="2"/>
  <c r="I2040" i="2"/>
  <c r="G2040" i="2"/>
  <c r="M2039" i="2"/>
  <c r="K2039" i="2"/>
  <c r="I2039" i="2"/>
  <c r="G2039" i="2"/>
  <c r="E2039" i="2"/>
  <c r="M2038" i="2"/>
  <c r="K2038" i="2"/>
  <c r="I2038" i="2"/>
  <c r="G2038" i="2"/>
  <c r="M2037" i="2"/>
  <c r="K2037" i="2"/>
  <c r="I2037" i="2"/>
  <c r="G2037" i="2"/>
  <c r="E2037" i="2"/>
  <c r="M2036" i="2"/>
  <c r="K2036" i="2"/>
  <c r="I2036" i="2"/>
  <c r="G2036" i="2"/>
  <c r="M2035" i="2"/>
  <c r="K2035" i="2"/>
  <c r="I2035" i="2"/>
  <c r="G2035" i="2"/>
  <c r="E2035" i="2"/>
  <c r="M2034" i="2"/>
  <c r="K2034" i="2"/>
  <c r="I2034" i="2"/>
  <c r="G2034" i="2"/>
  <c r="M2033" i="2"/>
  <c r="K2033" i="2"/>
  <c r="I2033" i="2"/>
  <c r="G2033" i="2"/>
  <c r="M2032" i="2"/>
  <c r="K2032" i="2"/>
  <c r="I2032" i="2"/>
  <c r="G2032" i="2"/>
  <c r="M2031" i="2"/>
  <c r="K2031" i="2"/>
  <c r="I2031" i="2"/>
  <c r="G2031" i="2"/>
  <c r="E2031" i="2"/>
  <c r="M2030" i="2"/>
  <c r="K2030" i="2"/>
  <c r="I2030" i="2"/>
  <c r="G2030" i="2"/>
  <c r="M2029" i="2"/>
  <c r="K2029" i="2"/>
  <c r="I2029" i="2"/>
  <c r="G2029" i="2"/>
  <c r="E2029" i="2"/>
  <c r="M2028" i="2"/>
  <c r="K2028" i="2"/>
  <c r="I2028" i="2"/>
  <c r="G2028" i="2"/>
  <c r="M2027" i="2"/>
  <c r="K2027" i="2"/>
  <c r="I2027" i="2"/>
  <c r="G2027" i="2"/>
  <c r="M2026" i="2"/>
  <c r="K2026" i="2"/>
  <c r="I2026" i="2"/>
  <c r="G2026" i="2"/>
  <c r="M2025" i="2"/>
  <c r="K2025" i="2"/>
  <c r="I2025" i="2"/>
  <c r="G2025" i="2"/>
  <c r="M2024" i="2"/>
  <c r="K2024" i="2"/>
  <c r="I2024" i="2"/>
  <c r="G2024" i="2"/>
  <c r="M2023" i="2"/>
  <c r="K2023" i="2"/>
  <c r="I2023" i="2"/>
  <c r="G2023" i="2"/>
  <c r="E2023" i="2"/>
  <c r="M2022" i="2"/>
  <c r="K2022" i="2"/>
  <c r="I2022" i="2"/>
  <c r="G2022" i="2"/>
  <c r="M2021" i="2"/>
  <c r="K2021" i="2"/>
  <c r="I2021" i="2"/>
  <c r="G2021" i="2"/>
  <c r="M2020" i="2"/>
  <c r="K2020" i="2"/>
  <c r="I2020" i="2"/>
  <c r="G2020" i="2"/>
  <c r="E2020" i="2"/>
  <c r="M2019" i="2"/>
  <c r="K2019" i="2"/>
  <c r="I2019" i="2"/>
  <c r="G2019" i="2"/>
  <c r="M2018" i="2"/>
  <c r="K2018" i="2"/>
  <c r="I2018" i="2"/>
  <c r="G2018" i="2"/>
  <c r="E2018" i="2"/>
  <c r="M2017" i="2"/>
  <c r="K2017" i="2"/>
  <c r="I2017" i="2"/>
  <c r="G2017" i="2"/>
  <c r="M2016" i="2"/>
  <c r="K2016" i="2"/>
  <c r="I2016" i="2"/>
  <c r="G2016" i="2"/>
  <c r="E2016" i="2"/>
  <c r="M2015" i="2"/>
  <c r="K2015" i="2"/>
  <c r="I2015" i="2"/>
  <c r="G2015" i="2"/>
  <c r="M2014" i="2"/>
  <c r="K2014" i="2"/>
  <c r="I2014" i="2"/>
  <c r="G2014" i="2"/>
  <c r="E2014" i="2"/>
  <c r="M2013" i="2"/>
  <c r="K2013" i="2"/>
  <c r="I2013" i="2"/>
  <c r="G2013" i="2"/>
  <c r="M2012" i="2"/>
  <c r="K2012" i="2"/>
  <c r="I2012" i="2"/>
  <c r="G2012" i="2"/>
  <c r="E2012" i="2"/>
  <c r="M2011" i="2"/>
  <c r="K2011" i="2"/>
  <c r="I2011" i="2"/>
  <c r="G2011" i="2"/>
  <c r="M2010" i="2"/>
  <c r="K2010" i="2"/>
  <c r="I2010" i="2"/>
  <c r="G2010" i="2"/>
  <c r="E2010" i="2"/>
  <c r="M2009" i="2"/>
  <c r="K2009" i="2"/>
  <c r="I2009" i="2"/>
  <c r="G2009" i="2"/>
  <c r="M2008" i="2"/>
  <c r="K2008" i="2"/>
  <c r="I2008" i="2"/>
  <c r="G2008" i="2"/>
  <c r="M2007" i="2"/>
  <c r="K2007" i="2"/>
  <c r="I2007" i="2"/>
  <c r="G2007" i="2"/>
  <c r="E2007" i="2"/>
  <c r="M2006" i="2"/>
  <c r="K2006" i="2"/>
  <c r="I2006" i="2"/>
  <c r="G2006" i="2"/>
  <c r="M2005" i="2"/>
  <c r="K2005" i="2"/>
  <c r="I2005" i="2"/>
  <c r="G2005" i="2"/>
  <c r="M2004" i="2"/>
  <c r="K2004" i="2"/>
  <c r="I2004" i="2"/>
  <c r="G2004" i="2"/>
  <c r="E2004" i="2"/>
  <c r="M2003" i="2"/>
  <c r="K2003" i="2"/>
  <c r="I2003" i="2"/>
  <c r="G2003" i="2"/>
  <c r="M2002" i="2"/>
  <c r="K2002" i="2"/>
  <c r="I2002" i="2"/>
  <c r="G2002" i="2"/>
  <c r="E2002" i="2"/>
  <c r="M2001" i="2"/>
  <c r="K2001" i="2"/>
  <c r="I2001" i="2"/>
  <c r="G2001" i="2"/>
  <c r="M2000" i="2"/>
  <c r="K2000" i="2"/>
  <c r="I2000" i="2"/>
  <c r="G2000" i="2"/>
  <c r="M1999" i="2"/>
  <c r="K1999" i="2"/>
  <c r="I1999" i="2"/>
  <c r="G1999" i="2"/>
  <c r="M1998" i="2"/>
  <c r="K1998" i="2"/>
  <c r="I1998" i="2"/>
  <c r="G1998" i="2"/>
  <c r="E1998" i="2"/>
  <c r="M1997" i="2"/>
  <c r="K1997" i="2"/>
  <c r="I1997" i="2"/>
  <c r="G1997" i="2"/>
  <c r="M1996" i="2"/>
  <c r="K1996" i="2"/>
  <c r="I1996" i="2"/>
  <c r="G1996" i="2"/>
  <c r="M1995" i="2"/>
  <c r="K1995" i="2"/>
  <c r="I1995" i="2"/>
  <c r="G1995" i="2"/>
  <c r="M1994" i="2"/>
  <c r="K1994" i="2"/>
  <c r="I1994" i="2"/>
  <c r="G1994" i="2"/>
  <c r="E1994" i="2"/>
  <c r="M1993" i="2"/>
  <c r="K1993" i="2"/>
  <c r="I1993" i="2"/>
  <c r="G1993" i="2"/>
  <c r="M1992" i="2"/>
  <c r="K1992" i="2"/>
  <c r="I1992" i="2"/>
  <c r="G1992" i="2"/>
  <c r="E1992" i="2"/>
  <c r="M1990" i="2"/>
  <c r="K1990" i="2"/>
  <c r="I1990" i="2"/>
  <c r="G1990" i="2"/>
  <c r="M1989" i="2"/>
  <c r="K1989" i="2"/>
  <c r="I1989" i="2"/>
  <c r="G1989" i="2"/>
  <c r="E1989" i="2"/>
  <c r="M1988" i="2"/>
  <c r="K1988" i="2"/>
  <c r="I1988" i="2"/>
  <c r="G1988" i="2"/>
  <c r="M1987" i="2"/>
  <c r="K1987" i="2"/>
  <c r="I1987" i="2"/>
  <c r="G1987" i="2"/>
  <c r="E1987" i="2"/>
  <c r="M1986" i="2"/>
  <c r="K1986" i="2"/>
  <c r="I1986" i="2"/>
  <c r="G1986" i="2"/>
  <c r="M1985" i="2"/>
  <c r="K1985" i="2"/>
  <c r="I1985" i="2"/>
  <c r="G1985" i="2"/>
  <c r="M1984" i="2"/>
  <c r="K1984" i="2"/>
  <c r="I1984" i="2"/>
  <c r="G1984" i="2"/>
  <c r="M1983" i="2"/>
  <c r="K1983" i="2"/>
  <c r="I1983" i="2"/>
  <c r="G1983" i="2"/>
  <c r="E1983" i="2"/>
  <c r="M1982" i="2"/>
  <c r="K1982" i="2"/>
  <c r="I1982" i="2"/>
  <c r="G1982" i="2"/>
  <c r="M1981" i="2"/>
  <c r="K1981" i="2"/>
  <c r="I1981" i="2"/>
  <c r="G1981" i="2"/>
  <c r="E1981" i="2"/>
  <c r="M1980" i="2"/>
  <c r="K1980" i="2"/>
  <c r="I1980" i="2"/>
  <c r="G1980" i="2"/>
  <c r="M1979" i="2"/>
  <c r="K1979" i="2"/>
  <c r="I1979" i="2"/>
  <c r="G1979" i="2"/>
  <c r="E1979" i="2"/>
  <c r="M1978" i="2"/>
  <c r="K1978" i="2"/>
  <c r="I1978" i="2"/>
  <c r="G1978" i="2"/>
  <c r="M1977" i="2"/>
  <c r="K1977" i="2"/>
  <c r="I1977" i="2"/>
  <c r="G1977" i="2"/>
  <c r="M1976" i="2"/>
  <c r="K1976" i="2"/>
  <c r="I1976" i="2"/>
  <c r="G1976" i="2"/>
  <c r="E1976" i="2"/>
  <c r="M1975" i="2"/>
  <c r="K1975" i="2"/>
  <c r="I1975" i="2"/>
  <c r="G1975" i="2"/>
  <c r="M1974" i="2"/>
  <c r="K1974" i="2"/>
  <c r="I1974" i="2"/>
  <c r="G1974" i="2"/>
  <c r="E1974" i="2"/>
  <c r="M1973" i="2"/>
  <c r="K1973" i="2"/>
  <c r="I1973" i="2"/>
  <c r="G1973" i="2"/>
  <c r="M1971" i="2"/>
  <c r="K1971" i="2"/>
  <c r="I1971" i="2"/>
  <c r="E1971" i="2" s="1"/>
  <c r="G1971" i="2"/>
  <c r="M1970" i="2"/>
  <c r="K1970" i="2"/>
  <c r="I1970" i="2"/>
  <c r="G1970" i="2"/>
  <c r="M1969" i="2"/>
  <c r="K1969" i="2"/>
  <c r="I1969" i="2"/>
  <c r="G1969" i="2"/>
  <c r="M1968" i="2"/>
  <c r="K1968" i="2"/>
  <c r="I1968" i="2"/>
  <c r="G1968" i="2"/>
  <c r="M1967" i="2"/>
  <c r="K1967" i="2"/>
  <c r="I1967" i="2"/>
  <c r="G1967" i="2"/>
  <c r="M1966" i="2"/>
  <c r="K1966" i="2"/>
  <c r="I1966" i="2"/>
  <c r="G1966" i="2"/>
  <c r="E1966" i="2"/>
  <c r="M1965" i="2"/>
  <c r="K1965" i="2"/>
  <c r="I1965" i="2"/>
  <c r="G1965" i="2"/>
  <c r="M1964" i="2"/>
  <c r="K1964" i="2"/>
  <c r="I1964" i="2"/>
  <c r="G1964" i="2"/>
  <c r="E1964" i="2"/>
  <c r="M1963" i="2"/>
  <c r="K1963" i="2"/>
  <c r="I1963" i="2"/>
  <c r="G1963" i="2"/>
  <c r="M1962" i="2"/>
  <c r="K1962" i="2"/>
  <c r="I1962" i="2"/>
  <c r="G1962" i="2"/>
  <c r="E1962" i="2"/>
  <c r="M1961" i="2"/>
  <c r="K1961" i="2"/>
  <c r="I1961" i="2"/>
  <c r="G1961" i="2"/>
  <c r="M1960" i="2"/>
  <c r="K1960" i="2"/>
  <c r="I1960" i="2"/>
  <c r="G1960" i="2"/>
  <c r="M1959" i="2"/>
  <c r="K1959" i="2"/>
  <c r="I1959" i="2"/>
  <c r="G1959" i="2"/>
  <c r="M1958" i="2"/>
  <c r="K1958" i="2"/>
  <c r="I1958" i="2"/>
  <c r="G1958" i="2"/>
  <c r="E1958" i="2"/>
  <c r="M1957" i="2"/>
  <c r="K1957" i="2"/>
  <c r="I1957" i="2"/>
  <c r="G1957" i="2"/>
  <c r="M1956" i="2"/>
  <c r="K1956" i="2"/>
  <c r="I1956" i="2"/>
  <c r="G1956" i="2"/>
  <c r="M1955" i="2"/>
  <c r="K1955" i="2"/>
  <c r="I1955" i="2"/>
  <c r="G1955" i="2"/>
  <c r="M1954" i="2"/>
  <c r="K1954" i="2"/>
  <c r="I1954" i="2"/>
  <c r="G1954" i="2"/>
  <c r="M1953" i="2"/>
  <c r="K1953" i="2"/>
  <c r="I1953" i="2"/>
  <c r="G1953" i="2"/>
  <c r="M1952" i="2"/>
  <c r="K1952" i="2"/>
  <c r="I1952" i="2"/>
  <c r="G1952" i="2"/>
  <c r="M1951" i="2"/>
  <c r="K1951" i="2"/>
  <c r="I1951" i="2"/>
  <c r="G1951" i="2"/>
  <c r="M1950" i="2"/>
  <c r="K1950" i="2"/>
  <c r="I1950" i="2"/>
  <c r="G1950" i="2"/>
  <c r="E1950" i="2"/>
  <c r="M1949" i="2"/>
  <c r="K1949" i="2"/>
  <c r="I1949" i="2"/>
  <c r="G1949" i="2"/>
  <c r="M1948" i="2"/>
  <c r="K1948" i="2"/>
  <c r="I1948" i="2"/>
  <c r="G1948" i="2"/>
  <c r="E1948" i="2"/>
  <c r="M1947" i="2"/>
  <c r="K1947" i="2"/>
  <c r="I1947" i="2"/>
  <c r="G1947" i="2"/>
  <c r="M1946" i="2"/>
  <c r="K1946" i="2"/>
  <c r="I1946" i="2"/>
  <c r="G1946" i="2"/>
  <c r="E1946" i="2" s="1"/>
  <c r="M1945" i="2"/>
  <c r="K1945" i="2"/>
  <c r="I1945" i="2"/>
  <c r="G1945" i="2"/>
  <c r="M1944" i="2"/>
  <c r="K1944" i="2"/>
  <c r="I1944" i="2"/>
  <c r="G1944" i="2"/>
  <c r="M1943" i="2"/>
  <c r="K1943" i="2"/>
  <c r="I1943" i="2"/>
  <c r="G1943" i="2"/>
  <c r="M1942" i="2"/>
  <c r="K1942" i="2"/>
  <c r="I1942" i="2"/>
  <c r="G1942" i="2"/>
  <c r="M1941" i="2"/>
  <c r="K1941" i="2"/>
  <c r="I1941" i="2"/>
  <c r="G1941" i="2"/>
  <c r="E1941" i="2"/>
  <c r="M1940" i="2"/>
  <c r="K1940" i="2"/>
  <c r="I1940" i="2"/>
  <c r="G1940" i="2"/>
  <c r="M1939" i="2"/>
  <c r="K1939" i="2"/>
  <c r="I1939" i="2"/>
  <c r="G1939" i="2"/>
  <c r="E1939" i="2"/>
  <c r="M1938" i="2"/>
  <c r="K1938" i="2"/>
  <c r="I1938" i="2"/>
  <c r="G1938" i="2"/>
  <c r="M1937" i="2"/>
  <c r="K1937" i="2"/>
  <c r="I1937" i="2"/>
  <c r="G1937" i="2"/>
  <c r="E1937" i="2"/>
  <c r="M1936" i="2"/>
  <c r="K1936" i="2"/>
  <c r="I1936" i="2"/>
  <c r="G1936" i="2"/>
  <c r="M1935" i="2"/>
  <c r="K1935" i="2"/>
  <c r="I1935" i="2"/>
  <c r="G1935" i="2"/>
  <c r="M1934" i="2"/>
  <c r="K1934" i="2"/>
  <c r="I1934" i="2"/>
  <c r="G1934" i="2"/>
  <c r="M1933" i="2"/>
  <c r="K1933" i="2"/>
  <c r="I1933" i="2"/>
  <c r="G1933" i="2"/>
  <c r="E1933" i="2"/>
  <c r="M1932" i="2"/>
  <c r="K1932" i="2"/>
  <c r="I1932" i="2"/>
  <c r="G1932" i="2"/>
  <c r="M1931" i="2"/>
  <c r="K1931" i="2"/>
  <c r="I1931" i="2"/>
  <c r="G1931" i="2"/>
  <c r="E1931" i="2"/>
  <c r="M1930" i="2"/>
  <c r="K1930" i="2"/>
  <c r="I1930" i="2"/>
  <c r="G1930" i="2"/>
  <c r="M1929" i="2"/>
  <c r="K1929" i="2"/>
  <c r="I1929" i="2"/>
  <c r="G1929" i="2"/>
  <c r="E1929" i="2"/>
  <c r="M1928" i="2"/>
  <c r="K1928" i="2"/>
  <c r="I1928" i="2"/>
  <c r="G1928" i="2"/>
  <c r="M1927" i="2"/>
  <c r="K1927" i="2"/>
  <c r="I1927" i="2"/>
  <c r="G1927" i="2"/>
  <c r="M1926" i="2"/>
  <c r="K1926" i="2"/>
  <c r="I1926" i="2"/>
  <c r="G1926" i="2"/>
  <c r="M1925" i="2"/>
  <c r="K1925" i="2"/>
  <c r="I1925" i="2"/>
  <c r="G1925" i="2"/>
  <c r="M1924" i="2"/>
  <c r="K1924" i="2"/>
  <c r="I1924" i="2"/>
  <c r="G1924" i="2"/>
  <c r="E1924" i="2"/>
  <c r="M1923" i="2"/>
  <c r="K1923" i="2"/>
  <c r="I1923" i="2"/>
  <c r="G1923" i="2"/>
  <c r="M1922" i="2"/>
  <c r="K1922" i="2"/>
  <c r="I1922" i="2"/>
  <c r="G1922" i="2"/>
  <c r="E1922" i="2"/>
  <c r="M1921" i="2"/>
  <c r="K1921" i="2"/>
  <c r="I1921" i="2"/>
  <c r="G1921" i="2"/>
  <c r="M1920" i="2"/>
  <c r="K1920" i="2"/>
  <c r="I1920" i="2"/>
  <c r="G1920" i="2"/>
  <c r="E1920" i="2"/>
  <c r="M1919" i="2"/>
  <c r="K1919" i="2"/>
  <c r="I1919" i="2"/>
  <c r="G1919" i="2"/>
  <c r="M1918" i="2"/>
  <c r="K1918" i="2"/>
  <c r="I1918" i="2"/>
  <c r="G1918" i="2"/>
  <c r="M1917" i="2"/>
  <c r="K1917" i="2"/>
  <c r="I1917" i="2"/>
  <c r="G1917" i="2"/>
  <c r="E1917" i="2"/>
  <c r="M1916" i="2"/>
  <c r="K1916" i="2"/>
  <c r="I1916" i="2"/>
  <c r="G1916" i="2"/>
  <c r="M1915" i="2"/>
  <c r="K1915" i="2"/>
  <c r="I1915" i="2"/>
  <c r="G1915" i="2"/>
  <c r="E1915" i="2"/>
  <c r="M1914" i="2"/>
  <c r="K1914" i="2"/>
  <c r="I1914" i="2"/>
  <c r="G1914" i="2"/>
  <c r="M1913" i="2"/>
  <c r="K1913" i="2"/>
  <c r="I1913" i="2"/>
  <c r="G1913" i="2"/>
  <c r="M1912" i="2"/>
  <c r="K1912" i="2"/>
  <c r="I1912" i="2"/>
  <c r="G1912" i="2"/>
  <c r="E1912" i="2"/>
  <c r="M1911" i="2"/>
  <c r="K1911" i="2"/>
  <c r="I1911" i="2"/>
  <c r="G1911" i="2"/>
  <c r="M1910" i="2"/>
  <c r="K1910" i="2"/>
  <c r="I1910" i="2"/>
  <c r="G1910" i="2"/>
  <c r="E1910" i="2"/>
  <c r="M1909" i="2"/>
  <c r="K1909" i="2"/>
  <c r="I1909" i="2"/>
  <c r="G1909" i="2"/>
  <c r="M1908" i="2"/>
  <c r="K1908" i="2"/>
  <c r="I1908" i="2"/>
  <c r="G1908" i="2"/>
  <c r="E1908" i="2"/>
  <c r="M1907" i="2"/>
  <c r="K1907" i="2"/>
  <c r="I1907" i="2"/>
  <c r="G1907" i="2"/>
  <c r="M1906" i="2"/>
  <c r="K1906" i="2"/>
  <c r="I1906" i="2"/>
  <c r="G1906" i="2"/>
  <c r="E1906" i="2"/>
  <c r="M1905" i="2"/>
  <c r="K1905" i="2"/>
  <c r="I1905" i="2"/>
  <c r="G1905" i="2"/>
  <c r="M1904" i="2"/>
  <c r="K1904" i="2"/>
  <c r="I1904" i="2"/>
  <c r="G1904" i="2"/>
  <c r="E1904" i="2"/>
  <c r="M1903" i="2"/>
  <c r="K1903" i="2"/>
  <c r="I1903" i="2"/>
  <c r="G1903" i="2"/>
  <c r="M1902" i="2"/>
  <c r="K1902" i="2"/>
  <c r="I1902" i="2"/>
  <c r="G1902" i="2"/>
  <c r="E1902" i="2"/>
  <c r="M1901" i="2"/>
  <c r="K1901" i="2"/>
  <c r="I1901" i="2"/>
  <c r="G1901" i="2"/>
  <c r="M1900" i="2"/>
  <c r="K1900" i="2"/>
  <c r="I1900" i="2"/>
  <c r="G1900" i="2"/>
  <c r="M1899" i="2"/>
  <c r="K1899" i="2"/>
  <c r="I1899" i="2"/>
  <c r="G1899" i="2"/>
  <c r="E1899" i="2"/>
  <c r="M1898" i="2"/>
  <c r="K1898" i="2"/>
  <c r="I1898" i="2"/>
  <c r="G1898" i="2"/>
  <c r="M1897" i="2"/>
  <c r="K1897" i="2"/>
  <c r="I1897" i="2"/>
  <c r="G1897" i="2"/>
  <c r="M1896" i="2"/>
  <c r="K1896" i="2"/>
  <c r="I1896" i="2"/>
  <c r="G1896" i="2"/>
  <c r="M1895" i="2"/>
  <c r="K1895" i="2"/>
  <c r="I1895" i="2"/>
  <c r="G1895" i="2"/>
  <c r="M1894" i="2"/>
  <c r="K1894" i="2"/>
  <c r="I1894" i="2"/>
  <c r="G1894" i="2"/>
  <c r="E1894" i="2"/>
  <c r="M1893" i="2"/>
  <c r="K1893" i="2"/>
  <c r="I1893" i="2"/>
  <c r="G1893" i="2"/>
  <c r="M1892" i="2"/>
  <c r="K1892" i="2"/>
  <c r="I1892" i="2"/>
  <c r="G1892" i="2"/>
  <c r="E1892" i="2"/>
  <c r="M1891" i="2"/>
  <c r="K1891" i="2"/>
  <c r="I1891" i="2"/>
  <c r="G1891" i="2"/>
  <c r="M1890" i="2"/>
  <c r="K1890" i="2"/>
  <c r="I1890" i="2"/>
  <c r="G1890" i="2"/>
  <c r="E1890" i="2"/>
  <c r="M1889" i="2"/>
  <c r="K1889" i="2"/>
  <c r="I1889" i="2"/>
  <c r="G1889" i="2"/>
  <c r="M1888" i="2"/>
  <c r="K1888" i="2"/>
  <c r="I1888" i="2"/>
  <c r="G1888" i="2"/>
  <c r="M1887" i="2"/>
  <c r="K1887" i="2"/>
  <c r="I1887" i="2"/>
  <c r="G1887" i="2"/>
  <c r="E1887" i="2"/>
  <c r="M1886" i="2"/>
  <c r="K1886" i="2"/>
  <c r="I1886" i="2"/>
  <c r="G1886" i="2"/>
  <c r="M1885" i="2"/>
  <c r="K1885" i="2"/>
  <c r="I1885" i="2"/>
  <c r="G1885" i="2"/>
  <c r="E1885" i="2"/>
  <c r="M1884" i="2"/>
  <c r="K1884" i="2"/>
  <c r="I1884" i="2"/>
  <c r="G1884" i="2"/>
  <c r="M1883" i="2"/>
  <c r="K1883" i="2"/>
  <c r="I1883" i="2"/>
  <c r="G1883" i="2"/>
  <c r="E1883" i="2"/>
  <c r="M1882" i="2"/>
  <c r="K1882" i="2"/>
  <c r="I1882" i="2"/>
  <c r="G1882" i="2"/>
  <c r="M1881" i="2"/>
  <c r="K1881" i="2"/>
  <c r="I1881" i="2"/>
  <c r="G1881" i="2"/>
  <c r="E1881" i="2"/>
  <c r="M1880" i="2"/>
  <c r="K1880" i="2"/>
  <c r="I1880" i="2"/>
  <c r="G1880" i="2"/>
  <c r="M1879" i="2"/>
  <c r="K1879" i="2"/>
  <c r="I1879" i="2"/>
  <c r="G1879" i="2"/>
  <c r="M1878" i="2"/>
  <c r="K1878" i="2"/>
  <c r="I1878" i="2"/>
  <c r="G1878" i="2"/>
  <c r="E1878" i="2"/>
  <c r="M1877" i="2"/>
  <c r="K1877" i="2"/>
  <c r="I1877" i="2"/>
  <c r="G1877" i="2"/>
  <c r="E1877" i="2" s="1"/>
  <c r="M1876" i="2"/>
  <c r="K1876" i="2"/>
  <c r="I1876" i="2"/>
  <c r="G1876" i="2"/>
  <c r="E1876" i="2"/>
  <c r="M1875" i="2"/>
  <c r="K1875" i="2"/>
  <c r="I1875" i="2"/>
  <c r="G1875" i="2"/>
  <c r="M1874" i="2"/>
  <c r="K1874" i="2"/>
  <c r="I1874" i="2"/>
  <c r="G1874" i="2"/>
  <c r="E1874" i="2"/>
  <c r="M1873" i="2"/>
  <c r="K1873" i="2"/>
  <c r="I1873" i="2"/>
  <c r="G1873" i="2"/>
  <c r="E1873" i="2" s="1"/>
  <c r="M1872" i="2"/>
  <c r="K1872" i="2"/>
  <c r="I1872" i="2"/>
  <c r="G1872" i="2"/>
  <c r="M1869" i="2"/>
  <c r="K1869" i="2"/>
  <c r="I1869" i="2"/>
  <c r="G1869" i="2"/>
  <c r="M1868" i="2"/>
  <c r="K1868" i="2"/>
  <c r="I1868" i="2"/>
  <c r="G1868" i="2"/>
  <c r="E1868" i="2" s="1"/>
  <c r="M1867" i="2"/>
  <c r="K1867" i="2"/>
  <c r="I1867" i="2"/>
  <c r="G1867" i="2"/>
  <c r="E1867" i="2"/>
  <c r="M1866" i="2"/>
  <c r="K1866" i="2"/>
  <c r="I1866" i="2"/>
  <c r="G1866" i="2"/>
  <c r="E1866" i="2" s="1"/>
  <c r="M1865" i="2"/>
  <c r="K1865" i="2"/>
  <c r="I1865" i="2"/>
  <c r="G1865" i="2"/>
  <c r="E1865" i="2"/>
  <c r="M1864" i="2"/>
  <c r="K1864" i="2"/>
  <c r="I1864" i="2"/>
  <c r="G1864" i="2"/>
  <c r="M1863" i="2"/>
  <c r="K1863" i="2"/>
  <c r="I1863" i="2"/>
  <c r="G1863" i="2"/>
  <c r="E1863" i="2"/>
  <c r="M1862" i="2"/>
  <c r="K1862" i="2"/>
  <c r="I1862" i="2"/>
  <c r="G1862" i="2"/>
  <c r="E1862" i="2" s="1"/>
  <c r="M1861" i="2"/>
  <c r="K1861" i="2"/>
  <c r="I1861" i="2"/>
  <c r="G1861" i="2"/>
  <c r="E1861" i="2"/>
  <c r="M1860" i="2"/>
  <c r="K1860" i="2"/>
  <c r="I1860" i="2"/>
  <c r="G1860" i="2"/>
  <c r="E1860" i="2" s="1"/>
  <c r="M1859" i="2"/>
  <c r="K1859" i="2"/>
  <c r="I1859" i="2"/>
  <c r="G1859" i="2"/>
  <c r="M1858" i="2"/>
  <c r="K1858" i="2"/>
  <c r="I1858" i="2"/>
  <c r="G1858" i="2"/>
  <c r="E1858" i="2"/>
  <c r="M1854" i="2"/>
  <c r="K1854" i="2"/>
  <c r="I1854" i="2"/>
  <c r="G1854" i="2"/>
  <c r="M1853" i="2"/>
  <c r="K1853" i="2"/>
  <c r="I1853" i="2"/>
  <c r="G1853" i="2"/>
  <c r="E1853" i="2" s="1"/>
  <c r="M1852" i="2"/>
  <c r="K1852" i="2"/>
  <c r="I1852" i="2"/>
  <c r="G1852" i="2"/>
  <c r="E1852" i="2"/>
  <c r="M1842" i="2"/>
  <c r="K1842" i="2"/>
  <c r="I1842" i="2"/>
  <c r="G1842" i="2"/>
  <c r="E1842" i="2" s="1"/>
  <c r="M1841" i="2"/>
  <c r="K1841" i="2"/>
  <c r="I1841" i="2"/>
  <c r="G1841" i="2"/>
  <c r="M1840" i="2"/>
  <c r="K1840" i="2"/>
  <c r="I1840" i="2"/>
  <c r="G1840" i="2"/>
  <c r="E1840" i="2"/>
  <c r="M1839" i="2"/>
  <c r="K1839" i="2"/>
  <c r="I1839" i="2"/>
  <c r="G1839" i="2"/>
  <c r="M1838" i="2"/>
  <c r="K1838" i="2"/>
  <c r="I1838" i="2"/>
  <c r="G1838" i="2"/>
  <c r="E1838" i="2"/>
  <c r="M1837" i="2"/>
  <c r="K1837" i="2"/>
  <c r="I1837" i="2"/>
  <c r="G1837" i="2"/>
  <c r="M1836" i="2"/>
  <c r="K1836" i="2"/>
  <c r="I1836" i="2"/>
  <c r="G1836" i="2"/>
  <c r="E1836" i="2" s="1"/>
  <c r="M1835" i="2"/>
  <c r="K1835" i="2"/>
  <c r="I1835" i="2"/>
  <c r="G1835" i="2"/>
  <c r="M1834" i="2"/>
  <c r="K1834" i="2"/>
  <c r="I1834" i="2"/>
  <c r="G1834" i="2"/>
  <c r="M1833" i="2"/>
  <c r="K1833" i="2"/>
  <c r="I1833" i="2"/>
  <c r="G1833" i="2"/>
  <c r="M1832" i="2"/>
  <c r="K1832" i="2"/>
  <c r="I1832" i="2"/>
  <c r="G1832" i="2"/>
  <c r="E1832" i="2"/>
  <c r="M1831" i="2"/>
  <c r="K1831" i="2"/>
  <c r="I1831" i="2"/>
  <c r="G1831" i="2"/>
  <c r="M1830" i="2"/>
  <c r="K1830" i="2"/>
  <c r="I1830" i="2"/>
  <c r="G1830" i="2"/>
  <c r="E1830" i="2"/>
  <c r="M1829" i="2"/>
  <c r="K1829" i="2"/>
  <c r="I1829" i="2"/>
  <c r="G1829" i="2"/>
  <c r="M1828" i="2"/>
  <c r="K1828" i="2"/>
  <c r="I1828" i="2"/>
  <c r="G1828" i="2"/>
  <c r="E1828" i="2"/>
  <c r="M1827" i="2"/>
  <c r="K1827" i="2"/>
  <c r="I1827" i="2"/>
  <c r="G1827" i="2"/>
  <c r="M1826" i="2"/>
  <c r="K1826" i="2"/>
  <c r="I1826" i="2"/>
  <c r="G1826" i="2"/>
  <c r="M1825" i="2"/>
  <c r="K1825" i="2"/>
  <c r="I1825" i="2"/>
  <c r="G1825" i="2"/>
  <c r="M1824" i="2"/>
  <c r="K1824" i="2"/>
  <c r="I1824" i="2"/>
  <c r="G1824" i="2"/>
  <c r="E1824" i="2"/>
  <c r="M1823" i="2"/>
  <c r="K1823" i="2"/>
  <c r="I1823" i="2"/>
  <c r="G1823" i="2"/>
  <c r="M1822" i="2"/>
  <c r="K1822" i="2"/>
  <c r="I1822" i="2"/>
  <c r="G1822" i="2"/>
  <c r="E1822" i="2"/>
  <c r="M1821" i="2"/>
  <c r="K1821" i="2"/>
  <c r="I1821" i="2"/>
  <c r="G1821" i="2"/>
  <c r="M1820" i="2"/>
  <c r="K1820" i="2"/>
  <c r="I1820" i="2"/>
  <c r="G1820" i="2"/>
  <c r="E1820" i="2"/>
  <c r="M1819" i="2"/>
  <c r="K1819" i="2"/>
  <c r="I1819" i="2"/>
  <c r="G1819" i="2"/>
  <c r="M1818" i="2"/>
  <c r="K1818" i="2"/>
  <c r="I1818" i="2"/>
  <c r="G1818" i="2"/>
  <c r="E1818" i="2"/>
  <c r="M1817" i="2"/>
  <c r="K1817" i="2"/>
  <c r="I1817" i="2"/>
  <c r="G1817" i="2"/>
  <c r="M1816" i="2"/>
  <c r="K1816" i="2"/>
  <c r="I1816" i="2"/>
  <c r="G1816" i="2"/>
  <c r="E1816" i="2"/>
  <c r="M1815" i="2"/>
  <c r="K1815" i="2"/>
  <c r="I1815" i="2"/>
  <c r="G1815" i="2"/>
  <c r="M1814" i="2"/>
  <c r="K1814" i="2"/>
  <c r="I1814" i="2"/>
  <c r="G1814" i="2"/>
  <c r="E1814" i="2" s="1"/>
  <c r="M1813" i="2"/>
  <c r="K1813" i="2"/>
  <c r="I1813" i="2"/>
  <c r="G1813" i="2"/>
  <c r="E1813" i="2"/>
  <c r="M1812" i="2"/>
  <c r="K1812" i="2"/>
  <c r="I1812" i="2"/>
  <c r="G1812" i="2"/>
  <c r="M1811" i="2"/>
  <c r="K1811" i="2"/>
  <c r="I1811" i="2"/>
  <c r="G1811" i="2"/>
  <c r="E1811" i="2"/>
  <c r="M1810" i="2"/>
  <c r="K1810" i="2"/>
  <c r="I1810" i="2"/>
  <c r="G1810" i="2"/>
  <c r="E1810" i="2" s="1"/>
  <c r="M1809" i="2"/>
  <c r="K1809" i="2"/>
  <c r="I1809" i="2"/>
  <c r="G1809" i="2"/>
  <c r="E1809" i="2"/>
  <c r="M1808" i="2"/>
  <c r="K1808" i="2"/>
  <c r="I1808" i="2"/>
  <c r="G1808" i="2"/>
  <c r="E1808" i="2" s="1"/>
  <c r="M1807" i="2"/>
  <c r="K1807" i="2"/>
  <c r="I1807" i="2"/>
  <c r="G1807" i="2"/>
  <c r="E1807" i="2"/>
  <c r="M1806" i="2"/>
  <c r="K1806" i="2"/>
  <c r="I1806" i="2"/>
  <c r="G1806" i="2"/>
  <c r="E1806" i="2" s="1"/>
  <c r="M1805" i="2"/>
  <c r="K1805" i="2"/>
  <c r="I1805" i="2"/>
  <c r="G1805" i="2"/>
  <c r="M1804" i="2"/>
  <c r="K1804" i="2"/>
  <c r="I1804" i="2"/>
  <c r="G1804" i="2"/>
  <c r="E1804" i="2" s="1"/>
  <c r="M1803" i="2"/>
  <c r="K1803" i="2"/>
  <c r="I1803" i="2"/>
  <c r="G1803" i="2"/>
  <c r="E1803" i="2"/>
  <c r="M1802" i="2"/>
  <c r="K1802" i="2"/>
  <c r="I1802" i="2"/>
  <c r="G1802" i="2"/>
  <c r="E1802" i="2" s="1"/>
  <c r="M1801" i="2"/>
  <c r="K1801" i="2"/>
  <c r="I1801" i="2"/>
  <c r="G1801" i="2"/>
  <c r="E1801" i="2"/>
  <c r="M1800" i="2"/>
  <c r="K1800" i="2"/>
  <c r="I1800" i="2"/>
  <c r="G1800" i="2"/>
  <c r="E1800" i="2" s="1"/>
  <c r="M1799" i="2"/>
  <c r="K1799" i="2"/>
  <c r="I1799" i="2"/>
  <c r="G1799" i="2"/>
  <c r="E1799" i="2"/>
  <c r="M1798" i="2"/>
  <c r="K1798" i="2"/>
  <c r="I1798" i="2"/>
  <c r="G1798" i="2"/>
  <c r="E1798" i="2" s="1"/>
  <c r="M1797" i="2"/>
  <c r="K1797" i="2"/>
  <c r="I1797" i="2"/>
  <c r="G1797" i="2"/>
  <c r="E1797" i="2"/>
  <c r="M1796" i="2"/>
  <c r="K1796" i="2"/>
  <c r="I1796" i="2"/>
  <c r="G1796" i="2"/>
  <c r="E1796" i="2" s="1"/>
  <c r="M1795" i="2"/>
  <c r="K1795" i="2"/>
  <c r="I1795" i="2"/>
  <c r="G1795" i="2"/>
  <c r="E1795" i="2"/>
  <c r="M1794" i="2"/>
  <c r="K1794" i="2"/>
  <c r="I1794" i="2"/>
  <c r="G1794" i="2"/>
  <c r="E1794" i="2" s="1"/>
  <c r="M1793" i="2"/>
  <c r="K1793" i="2"/>
  <c r="I1793" i="2"/>
  <c r="G1793" i="2"/>
  <c r="E1793" i="2"/>
  <c r="M1792" i="2"/>
  <c r="K1792" i="2"/>
  <c r="I1792" i="2"/>
  <c r="G1792" i="2"/>
  <c r="E1792" i="2" s="1"/>
  <c r="M1791" i="2"/>
  <c r="K1791" i="2"/>
  <c r="I1791" i="2"/>
  <c r="G1791" i="2"/>
  <c r="E1791" i="2"/>
  <c r="M1790" i="2"/>
  <c r="K1790" i="2"/>
  <c r="I1790" i="2"/>
  <c r="G1790" i="2"/>
  <c r="E1790" i="2" s="1"/>
  <c r="M1789" i="2"/>
  <c r="K1789" i="2"/>
  <c r="I1789" i="2"/>
  <c r="G1789" i="2"/>
  <c r="E1789" i="2"/>
  <c r="M1788" i="2"/>
  <c r="K1788" i="2"/>
  <c r="I1788" i="2"/>
  <c r="G1788" i="2"/>
  <c r="E1788" i="2" s="1"/>
  <c r="M1787" i="2"/>
  <c r="K1787" i="2"/>
  <c r="I1787" i="2"/>
  <c r="G1787" i="2"/>
  <c r="E1787" i="2"/>
  <c r="M1786" i="2"/>
  <c r="K1786" i="2"/>
  <c r="I1786" i="2"/>
  <c r="G1786" i="2"/>
  <c r="E1786" i="2" s="1"/>
  <c r="M1785" i="2"/>
  <c r="K1785" i="2"/>
  <c r="I1785" i="2"/>
  <c r="G1785" i="2"/>
  <c r="E1785" i="2"/>
  <c r="M1784" i="2"/>
  <c r="K1784" i="2"/>
  <c r="I1784" i="2"/>
  <c r="G1784" i="2"/>
  <c r="E1784" i="2" s="1"/>
  <c r="M1783" i="2"/>
  <c r="K1783" i="2"/>
  <c r="I1783" i="2"/>
  <c r="G1783" i="2"/>
  <c r="E1783" i="2"/>
  <c r="M1782" i="2"/>
  <c r="K1782" i="2"/>
  <c r="I1782" i="2"/>
  <c r="G1782" i="2"/>
  <c r="E1782" i="2" s="1"/>
  <c r="M1781" i="2"/>
  <c r="K1781" i="2"/>
  <c r="I1781" i="2"/>
  <c r="G1781" i="2"/>
  <c r="E1781" i="2"/>
  <c r="M1780" i="2"/>
  <c r="K1780" i="2"/>
  <c r="I1780" i="2"/>
  <c r="G1780" i="2"/>
  <c r="E1780" i="2" s="1"/>
  <c r="M1779" i="2"/>
  <c r="K1779" i="2"/>
  <c r="I1779" i="2"/>
  <c r="G1779" i="2"/>
  <c r="E1779" i="2"/>
  <c r="M1778" i="2"/>
  <c r="K1778" i="2"/>
  <c r="I1778" i="2"/>
  <c r="G1778" i="2"/>
  <c r="E1778" i="2" s="1"/>
  <c r="M1777" i="2"/>
  <c r="K1777" i="2"/>
  <c r="I1777" i="2"/>
  <c r="G1777" i="2"/>
  <c r="E1777" i="2"/>
  <c r="M1776" i="2"/>
  <c r="K1776" i="2"/>
  <c r="I1776" i="2"/>
  <c r="G1776" i="2"/>
  <c r="M1775" i="2"/>
  <c r="K1775" i="2"/>
  <c r="I1775" i="2"/>
  <c r="G1775" i="2"/>
  <c r="M1774" i="2"/>
  <c r="K1774" i="2"/>
  <c r="I1774" i="2"/>
  <c r="G1774" i="2"/>
  <c r="E1774" i="2" s="1"/>
  <c r="M1773" i="2"/>
  <c r="K1773" i="2"/>
  <c r="I1773" i="2"/>
  <c r="G1773" i="2"/>
  <c r="E1773" i="2"/>
  <c r="M1772" i="2"/>
  <c r="K1772" i="2"/>
  <c r="I1772" i="2"/>
  <c r="G1772" i="2"/>
  <c r="E1772" i="2" s="1"/>
  <c r="M1771" i="2"/>
  <c r="K1771" i="2"/>
  <c r="I1771" i="2"/>
  <c r="G1771" i="2"/>
  <c r="E1771" i="2"/>
  <c r="M1770" i="2"/>
  <c r="K1770" i="2"/>
  <c r="I1770" i="2"/>
  <c r="G1770" i="2"/>
  <c r="E1770" i="2" s="1"/>
  <c r="M1769" i="2"/>
  <c r="K1769" i="2"/>
  <c r="I1769" i="2"/>
  <c r="G1769" i="2"/>
  <c r="E1769" i="2"/>
  <c r="M1768" i="2"/>
  <c r="K1768" i="2"/>
  <c r="I1768" i="2"/>
  <c r="G1768" i="2"/>
  <c r="E1768" i="2" s="1"/>
  <c r="M1767" i="2"/>
  <c r="K1767" i="2"/>
  <c r="I1767" i="2"/>
  <c r="G1767" i="2"/>
  <c r="E1767" i="2"/>
  <c r="M1766" i="2"/>
  <c r="K1766" i="2"/>
  <c r="I1766" i="2"/>
  <c r="G1766" i="2"/>
  <c r="E1766" i="2" s="1"/>
  <c r="M1765" i="2"/>
  <c r="K1765" i="2"/>
  <c r="I1765" i="2"/>
  <c r="G1765" i="2"/>
  <c r="M1764" i="2"/>
  <c r="K1764" i="2"/>
  <c r="I1764" i="2"/>
  <c r="G1764" i="2"/>
  <c r="E1764" i="2" s="1"/>
  <c r="M1763" i="2"/>
  <c r="K1763" i="2"/>
  <c r="I1763" i="2"/>
  <c r="G1763" i="2"/>
  <c r="M1762" i="2"/>
  <c r="K1762" i="2"/>
  <c r="I1762" i="2"/>
  <c r="G1762" i="2"/>
  <c r="E1762" i="2"/>
  <c r="M1761" i="2"/>
  <c r="K1761" i="2"/>
  <c r="I1761" i="2"/>
  <c r="G1761" i="2"/>
  <c r="M1760" i="2"/>
  <c r="K1760" i="2"/>
  <c r="I1760" i="2"/>
  <c r="G1760" i="2"/>
  <c r="E1760" i="2" s="1"/>
  <c r="M1759" i="2"/>
  <c r="K1759" i="2"/>
  <c r="I1759" i="2"/>
  <c r="G1759" i="2"/>
  <c r="M1758" i="2"/>
  <c r="K1758" i="2"/>
  <c r="I1758" i="2"/>
  <c r="G1758" i="2"/>
  <c r="E1758" i="2"/>
  <c r="M1757" i="2"/>
  <c r="K1757" i="2"/>
  <c r="I1757" i="2"/>
  <c r="G1757" i="2"/>
  <c r="M1756" i="2"/>
  <c r="K1756" i="2"/>
  <c r="I1756" i="2"/>
  <c r="G1756" i="2"/>
  <c r="E1756" i="2" s="1"/>
  <c r="M1755" i="2"/>
  <c r="K1755" i="2"/>
  <c r="I1755" i="2"/>
  <c r="G1755" i="2"/>
  <c r="M1754" i="2"/>
  <c r="K1754" i="2"/>
  <c r="I1754" i="2"/>
  <c r="G1754" i="2"/>
  <c r="E1754" i="2"/>
  <c r="M1753" i="2"/>
  <c r="K1753" i="2"/>
  <c r="I1753" i="2"/>
  <c r="G1753" i="2"/>
  <c r="M1752" i="2"/>
  <c r="K1752" i="2"/>
  <c r="I1752" i="2"/>
  <c r="G1752" i="2"/>
  <c r="E1752" i="2"/>
  <c r="M1751" i="2"/>
  <c r="K1751" i="2"/>
  <c r="I1751" i="2"/>
  <c r="G1751" i="2"/>
  <c r="M1750" i="2"/>
  <c r="K1750" i="2"/>
  <c r="I1750" i="2"/>
  <c r="G1750" i="2"/>
  <c r="E1750" i="2"/>
  <c r="M1749" i="2"/>
  <c r="K1749" i="2"/>
  <c r="I1749" i="2"/>
  <c r="G1749" i="2"/>
  <c r="M1748" i="2"/>
  <c r="K1748" i="2"/>
  <c r="I1748" i="2"/>
  <c r="G1748" i="2"/>
  <c r="E1748" i="2" s="1"/>
  <c r="M1747" i="2"/>
  <c r="K1747" i="2"/>
  <c r="I1747" i="2"/>
  <c r="G1747" i="2"/>
  <c r="E1747" i="2"/>
  <c r="M1746" i="2"/>
  <c r="K1746" i="2"/>
  <c r="I1746" i="2"/>
  <c r="G1746" i="2"/>
  <c r="E1746" i="2" s="1"/>
  <c r="M1745" i="2"/>
  <c r="K1745" i="2"/>
  <c r="I1745" i="2"/>
  <c r="G1745" i="2"/>
  <c r="E1745" i="2"/>
  <c r="M1744" i="2"/>
  <c r="K1744" i="2"/>
  <c r="I1744" i="2"/>
  <c r="G1744" i="2"/>
  <c r="E1744" i="2" s="1"/>
  <c r="M1743" i="2"/>
  <c r="K1743" i="2"/>
  <c r="I1743" i="2"/>
  <c r="G1743" i="2"/>
  <c r="E1743" i="2"/>
  <c r="M1742" i="2"/>
  <c r="K1742" i="2"/>
  <c r="I1742" i="2"/>
  <c r="G1742" i="2"/>
  <c r="E1742" i="2" s="1"/>
  <c r="M1741" i="2"/>
  <c r="K1741" i="2"/>
  <c r="I1741" i="2"/>
  <c r="G1741" i="2"/>
  <c r="E1741" i="2"/>
  <c r="M1740" i="2"/>
  <c r="K1740" i="2"/>
  <c r="I1740" i="2"/>
  <c r="G1740" i="2"/>
  <c r="E1740" i="2" s="1"/>
  <c r="M1739" i="2"/>
  <c r="K1739" i="2"/>
  <c r="I1739" i="2"/>
  <c r="G1739" i="2"/>
  <c r="E1739" i="2"/>
  <c r="M1738" i="2"/>
  <c r="K1738" i="2"/>
  <c r="I1738" i="2"/>
  <c r="G1738" i="2"/>
  <c r="E1738" i="2" s="1"/>
  <c r="M1737" i="2"/>
  <c r="K1737" i="2"/>
  <c r="I1737" i="2"/>
  <c r="G1737" i="2"/>
  <c r="M1736" i="2"/>
  <c r="K1736" i="2"/>
  <c r="I1736" i="2"/>
  <c r="G1736" i="2"/>
  <c r="E1736" i="2"/>
  <c r="M1735" i="2"/>
  <c r="K1735" i="2"/>
  <c r="I1735" i="2"/>
  <c r="G1735" i="2"/>
  <c r="M1734" i="2"/>
  <c r="K1734" i="2"/>
  <c r="I1734" i="2"/>
  <c r="G1734" i="2"/>
  <c r="E1734" i="2"/>
  <c r="M1733" i="2"/>
  <c r="K1733" i="2"/>
  <c r="I1733" i="2"/>
  <c r="G1733" i="2"/>
  <c r="M1732" i="2"/>
  <c r="K1732" i="2"/>
  <c r="I1732" i="2"/>
  <c r="G1732" i="2"/>
  <c r="E1732" i="2"/>
  <c r="M1731" i="2"/>
  <c r="K1731" i="2"/>
  <c r="I1731" i="2"/>
  <c r="G1731" i="2"/>
  <c r="M1730" i="2"/>
  <c r="K1730" i="2"/>
  <c r="I1730" i="2"/>
  <c r="G1730" i="2"/>
  <c r="E1730" i="2"/>
  <c r="M1729" i="2"/>
  <c r="K1729" i="2"/>
  <c r="I1729" i="2"/>
  <c r="G1729" i="2"/>
  <c r="M1728" i="2"/>
  <c r="K1728" i="2"/>
  <c r="I1728" i="2"/>
  <c r="G1728" i="2"/>
  <c r="E1728" i="2" s="1"/>
  <c r="M1727" i="2"/>
  <c r="K1727" i="2"/>
  <c r="I1727" i="2"/>
  <c r="G1727" i="2"/>
  <c r="E1727" i="2"/>
  <c r="M1726" i="2"/>
  <c r="K1726" i="2"/>
  <c r="I1726" i="2"/>
  <c r="G1726" i="2"/>
  <c r="M1725" i="2"/>
  <c r="K1725" i="2"/>
  <c r="I1725" i="2"/>
  <c r="G1725" i="2"/>
  <c r="E1725" i="2"/>
  <c r="M1724" i="2"/>
  <c r="K1724" i="2"/>
  <c r="I1724" i="2"/>
  <c r="G1724" i="2"/>
  <c r="E1724" i="2" s="1"/>
  <c r="M1723" i="2"/>
  <c r="K1723" i="2"/>
  <c r="I1723" i="2"/>
  <c r="G1723" i="2"/>
  <c r="E1723" i="2"/>
  <c r="M1722" i="2"/>
  <c r="K1722" i="2"/>
  <c r="I1722" i="2"/>
  <c r="G1722" i="2"/>
  <c r="E1722" i="2" s="1"/>
  <c r="M1721" i="2"/>
  <c r="K1721" i="2"/>
  <c r="I1721" i="2"/>
  <c r="G1721" i="2"/>
  <c r="E1721" i="2"/>
  <c r="M1720" i="2"/>
  <c r="K1720" i="2"/>
  <c r="I1720" i="2"/>
  <c r="G1720" i="2"/>
  <c r="E1720" i="2" s="1"/>
  <c r="M1719" i="2"/>
  <c r="K1719" i="2"/>
  <c r="I1719" i="2"/>
  <c r="G1719" i="2"/>
  <c r="E1719" i="2"/>
  <c r="M1718" i="2"/>
  <c r="K1718" i="2"/>
  <c r="I1718" i="2"/>
  <c r="G1718" i="2"/>
  <c r="E1718" i="2" s="1"/>
  <c r="M1717" i="2"/>
  <c r="K1717" i="2"/>
  <c r="I1717" i="2"/>
  <c r="G1717" i="2"/>
  <c r="E1717" i="2"/>
  <c r="M1716" i="2"/>
  <c r="K1716" i="2"/>
  <c r="I1716" i="2"/>
  <c r="G1716" i="2"/>
  <c r="E1716" i="2" s="1"/>
  <c r="M1715" i="2"/>
  <c r="K1715" i="2"/>
  <c r="I1715" i="2"/>
  <c r="G1715" i="2"/>
  <c r="E1715" i="2"/>
  <c r="M1714" i="2"/>
  <c r="K1714" i="2"/>
  <c r="I1714" i="2"/>
  <c r="G1714" i="2"/>
  <c r="E1714" i="2" s="1"/>
  <c r="M1713" i="2"/>
  <c r="K1713" i="2"/>
  <c r="I1713" i="2"/>
  <c r="G1713" i="2"/>
  <c r="E1713" i="2"/>
  <c r="M1712" i="2"/>
  <c r="K1712" i="2"/>
  <c r="I1712" i="2"/>
  <c r="G1712" i="2"/>
  <c r="E1712" i="2" s="1"/>
  <c r="M1711" i="2"/>
  <c r="K1711" i="2"/>
  <c r="I1711" i="2"/>
  <c r="G1711" i="2"/>
  <c r="E1711" i="2"/>
  <c r="M1710" i="2"/>
  <c r="K1710" i="2"/>
  <c r="I1710" i="2"/>
  <c r="G1710" i="2"/>
  <c r="E1710" i="2" s="1"/>
  <c r="M1709" i="2"/>
  <c r="K1709" i="2"/>
  <c r="I1709" i="2"/>
  <c r="G1709" i="2"/>
  <c r="E1709" i="2"/>
  <c r="M1708" i="2"/>
  <c r="K1708" i="2"/>
  <c r="I1708" i="2"/>
  <c r="G1708" i="2"/>
  <c r="E1708" i="2" s="1"/>
  <c r="M1707" i="2"/>
  <c r="K1707" i="2"/>
  <c r="I1707" i="2"/>
  <c r="G1707" i="2"/>
  <c r="M1706" i="2"/>
  <c r="K1706" i="2"/>
  <c r="I1706" i="2"/>
  <c r="G1706" i="2"/>
  <c r="E1706" i="2" s="1"/>
  <c r="M1705" i="2"/>
  <c r="K1705" i="2"/>
  <c r="I1705" i="2"/>
  <c r="G1705" i="2"/>
  <c r="M1704" i="2"/>
  <c r="K1704" i="2"/>
  <c r="I1704" i="2"/>
  <c r="G1704" i="2"/>
  <c r="E1704" i="2" s="1"/>
  <c r="M1703" i="2"/>
  <c r="K1703" i="2"/>
  <c r="I1703" i="2"/>
  <c r="G1703" i="2"/>
  <c r="E1703" i="2"/>
  <c r="M1702" i="2"/>
  <c r="K1702" i="2"/>
  <c r="I1702" i="2"/>
  <c r="G1702" i="2"/>
  <c r="M1701" i="2"/>
  <c r="K1701" i="2"/>
  <c r="I1701" i="2"/>
  <c r="G1701" i="2"/>
  <c r="M1700" i="2"/>
  <c r="K1700" i="2"/>
  <c r="I1700" i="2"/>
  <c r="G1700" i="2"/>
  <c r="E1700" i="2"/>
  <c r="M1699" i="2"/>
  <c r="K1699" i="2"/>
  <c r="I1699" i="2"/>
  <c r="G1699" i="2"/>
  <c r="M1698" i="2"/>
  <c r="K1698" i="2"/>
  <c r="I1698" i="2"/>
  <c r="G1698" i="2"/>
  <c r="E1698" i="2" s="1"/>
  <c r="M1697" i="2"/>
  <c r="K1697" i="2"/>
  <c r="I1697" i="2"/>
  <c r="G1697" i="2"/>
  <c r="M1696" i="2"/>
  <c r="K1696" i="2"/>
  <c r="I1696" i="2"/>
  <c r="G1696" i="2"/>
  <c r="E1696" i="2"/>
  <c r="M1695" i="2"/>
  <c r="K1695" i="2"/>
  <c r="I1695" i="2"/>
  <c r="G1695" i="2"/>
  <c r="M1694" i="2"/>
  <c r="K1694" i="2"/>
  <c r="I1694" i="2"/>
  <c r="G1694" i="2"/>
  <c r="E1694" i="2"/>
  <c r="M1693" i="2"/>
  <c r="K1693" i="2"/>
  <c r="I1693" i="2"/>
  <c r="G1693" i="2"/>
  <c r="M1692" i="2"/>
  <c r="K1692" i="2"/>
  <c r="I1692" i="2"/>
  <c r="G1692" i="2"/>
  <c r="E1692" i="2"/>
  <c r="M1691" i="2"/>
  <c r="K1691" i="2"/>
  <c r="I1691" i="2"/>
  <c r="G1691" i="2"/>
  <c r="M1690" i="2"/>
  <c r="K1690" i="2"/>
  <c r="I1690" i="2"/>
  <c r="G1690" i="2"/>
  <c r="M1689" i="2"/>
  <c r="K1689" i="2"/>
  <c r="I1689" i="2"/>
  <c r="G1689" i="2"/>
  <c r="E1689" i="2"/>
  <c r="M1688" i="2"/>
  <c r="K1688" i="2"/>
  <c r="I1688" i="2"/>
  <c r="G1688" i="2"/>
  <c r="E1688" i="2" s="1"/>
  <c r="M1687" i="2"/>
  <c r="K1687" i="2"/>
  <c r="I1687" i="2"/>
  <c r="G1687" i="2"/>
  <c r="M1686" i="2"/>
  <c r="K1686" i="2"/>
  <c r="I1686" i="2"/>
  <c r="G1686" i="2"/>
  <c r="M1685" i="2"/>
  <c r="K1685" i="2"/>
  <c r="I1685" i="2"/>
  <c r="G1685" i="2"/>
  <c r="E1685" i="2"/>
  <c r="M1684" i="2"/>
  <c r="K1684" i="2"/>
  <c r="I1684" i="2"/>
  <c r="G1684" i="2"/>
  <c r="E1684" i="2" s="1"/>
  <c r="M1683" i="2"/>
  <c r="K1683" i="2"/>
  <c r="I1683" i="2"/>
  <c r="G1683" i="2"/>
  <c r="E1683" i="2"/>
  <c r="M1682" i="2"/>
  <c r="K1682" i="2"/>
  <c r="I1682" i="2"/>
  <c r="G1682" i="2"/>
  <c r="E1682" i="2" s="1"/>
  <c r="M1681" i="2"/>
  <c r="K1681" i="2"/>
  <c r="I1681" i="2"/>
  <c r="G1681" i="2"/>
  <c r="M1680" i="2"/>
  <c r="K1680" i="2"/>
  <c r="I1680" i="2"/>
  <c r="G1680" i="2"/>
  <c r="E1680" i="2"/>
  <c r="M1679" i="2"/>
  <c r="K1679" i="2"/>
  <c r="I1679" i="2"/>
  <c r="G1679" i="2"/>
  <c r="E1679" i="2" s="1"/>
  <c r="M1678" i="2"/>
  <c r="K1678" i="2"/>
  <c r="I1678" i="2"/>
  <c r="G1678" i="2"/>
  <c r="E1678" i="2"/>
  <c r="M1677" i="2"/>
  <c r="K1677" i="2"/>
  <c r="I1677" i="2"/>
  <c r="G1677" i="2"/>
  <c r="E1677" i="2" s="1"/>
  <c r="M1676" i="2"/>
  <c r="K1676" i="2"/>
  <c r="I1676" i="2"/>
  <c r="G1676" i="2"/>
  <c r="E1676" i="2"/>
  <c r="M1675" i="2"/>
  <c r="K1675" i="2"/>
  <c r="I1675" i="2"/>
  <c r="G1675" i="2"/>
  <c r="M1674" i="2"/>
  <c r="K1674" i="2"/>
  <c r="I1674" i="2"/>
  <c r="G1674" i="2"/>
  <c r="M1673" i="2"/>
  <c r="K1673" i="2"/>
  <c r="I1673" i="2"/>
  <c r="G1673" i="2"/>
  <c r="M1672" i="2"/>
  <c r="K1672" i="2"/>
  <c r="I1672" i="2"/>
  <c r="G1672" i="2"/>
  <c r="E1672" i="2"/>
  <c r="M1671" i="2"/>
  <c r="K1671" i="2"/>
  <c r="I1671" i="2"/>
  <c r="G1671" i="2"/>
  <c r="E1671" i="2" s="1"/>
  <c r="M1670" i="2"/>
  <c r="K1670" i="2"/>
  <c r="I1670" i="2"/>
  <c r="G1670" i="2"/>
  <c r="E1670" i="2"/>
  <c r="M1669" i="2"/>
  <c r="K1669" i="2"/>
  <c r="I1669" i="2"/>
  <c r="G1669" i="2"/>
  <c r="M1668" i="2"/>
  <c r="K1668" i="2"/>
  <c r="I1668" i="2"/>
  <c r="G1668" i="2"/>
  <c r="E1668" i="2"/>
  <c r="M1667" i="2"/>
  <c r="K1667" i="2"/>
  <c r="I1667" i="2"/>
  <c r="G1667" i="2"/>
  <c r="M1666" i="2"/>
  <c r="K1666" i="2"/>
  <c r="I1666" i="2"/>
  <c r="G1666" i="2"/>
  <c r="E1666" i="2"/>
  <c r="M1665" i="2"/>
  <c r="K1665" i="2"/>
  <c r="I1665" i="2"/>
  <c r="G1665" i="2"/>
  <c r="E1665" i="2" s="1"/>
  <c r="M1664" i="2"/>
  <c r="K1664" i="2"/>
  <c r="I1664" i="2"/>
  <c r="G1664" i="2"/>
  <c r="E1664" i="2"/>
  <c r="M1663" i="2"/>
  <c r="K1663" i="2"/>
  <c r="I1663" i="2"/>
  <c r="G1663" i="2"/>
  <c r="M1662" i="2"/>
  <c r="K1662" i="2"/>
  <c r="I1662" i="2"/>
  <c r="G1662" i="2"/>
  <c r="M1661" i="2"/>
  <c r="K1661" i="2"/>
  <c r="I1661" i="2"/>
  <c r="G1661" i="2"/>
  <c r="E1661" i="2"/>
  <c r="M1660" i="2"/>
  <c r="K1660" i="2"/>
  <c r="I1660" i="2"/>
  <c r="G1660" i="2"/>
  <c r="M1659" i="2"/>
  <c r="K1659" i="2"/>
  <c r="I1659" i="2"/>
  <c r="G1659" i="2"/>
  <c r="E1659" i="2"/>
  <c r="M1658" i="2"/>
  <c r="K1658" i="2"/>
  <c r="I1658" i="2"/>
  <c r="G1658" i="2"/>
  <c r="M1657" i="2"/>
  <c r="K1657" i="2"/>
  <c r="I1657" i="2"/>
  <c r="G1657" i="2"/>
  <c r="E1657" i="2"/>
  <c r="M1656" i="2"/>
  <c r="K1656" i="2"/>
  <c r="I1656" i="2"/>
  <c r="G1656" i="2"/>
  <c r="M1655" i="2"/>
  <c r="K1655" i="2"/>
  <c r="I1655" i="2"/>
  <c r="G1655" i="2"/>
  <c r="E1655" i="2"/>
  <c r="M1654" i="2"/>
  <c r="K1654" i="2"/>
  <c r="I1654" i="2"/>
  <c r="G1654" i="2"/>
  <c r="M1653" i="2"/>
  <c r="K1653" i="2"/>
  <c r="I1653" i="2"/>
  <c r="G1653" i="2"/>
  <c r="E1653" i="2" s="1"/>
  <c r="M1652" i="2"/>
  <c r="K1652" i="2"/>
  <c r="I1652" i="2"/>
  <c r="G1652" i="2"/>
  <c r="E1652" i="2"/>
  <c r="M1651" i="2"/>
  <c r="K1651" i="2"/>
  <c r="I1651" i="2"/>
  <c r="G1651" i="2"/>
  <c r="E1651" i="2" s="1"/>
  <c r="M1650" i="2"/>
  <c r="K1650" i="2"/>
  <c r="I1650" i="2"/>
  <c r="G1650" i="2"/>
  <c r="M1649" i="2"/>
  <c r="K1649" i="2"/>
  <c r="I1649" i="2"/>
  <c r="G1649" i="2"/>
  <c r="E1649" i="2" s="1"/>
  <c r="M1648" i="2"/>
  <c r="K1648" i="2"/>
  <c r="I1648" i="2"/>
  <c r="G1648" i="2"/>
  <c r="M1647" i="2"/>
  <c r="K1647" i="2"/>
  <c r="I1647" i="2"/>
  <c r="G1647" i="2"/>
  <c r="E1647" i="2" s="1"/>
  <c r="M1646" i="2"/>
  <c r="K1646" i="2"/>
  <c r="I1646" i="2"/>
  <c r="G1646" i="2"/>
  <c r="E1646" i="2"/>
  <c r="M1645" i="2"/>
  <c r="K1645" i="2"/>
  <c r="I1645" i="2"/>
  <c r="G1645" i="2"/>
  <c r="E1645" i="2" s="1"/>
  <c r="M1644" i="2"/>
  <c r="K1644" i="2"/>
  <c r="I1644" i="2"/>
  <c r="G1644" i="2"/>
  <c r="M1643" i="2"/>
  <c r="K1643" i="2"/>
  <c r="I1643" i="2"/>
  <c r="G1643" i="2"/>
  <c r="E1643" i="2"/>
  <c r="M1642" i="2"/>
  <c r="K1642" i="2"/>
  <c r="I1642" i="2"/>
  <c r="G1642" i="2"/>
  <c r="M1641" i="2"/>
  <c r="K1641" i="2"/>
  <c r="I1641" i="2"/>
  <c r="G1641" i="2"/>
  <c r="E1641" i="2" s="1"/>
  <c r="M1640" i="2"/>
  <c r="K1640" i="2"/>
  <c r="I1640" i="2"/>
  <c r="G1640" i="2"/>
  <c r="M1639" i="2"/>
  <c r="K1639" i="2"/>
  <c r="I1639" i="2"/>
  <c r="G1639" i="2"/>
  <c r="M1638" i="2"/>
  <c r="K1638" i="2"/>
  <c r="I1638" i="2"/>
  <c r="G1638" i="2"/>
  <c r="M1637" i="2"/>
  <c r="K1637" i="2"/>
  <c r="I1637" i="2"/>
  <c r="G1637" i="2"/>
  <c r="M1636" i="2"/>
  <c r="K1636" i="2"/>
  <c r="I1636" i="2"/>
  <c r="G1636" i="2"/>
  <c r="M1635" i="2"/>
  <c r="K1635" i="2"/>
  <c r="I1635" i="2"/>
  <c r="G1635" i="2"/>
  <c r="M1634" i="2"/>
  <c r="K1634" i="2"/>
  <c r="I1634" i="2"/>
  <c r="G1634" i="2"/>
  <c r="E1634" i="2" s="1"/>
  <c r="M1633" i="2"/>
  <c r="K1633" i="2"/>
  <c r="I1633" i="2"/>
  <c r="G1633" i="2"/>
  <c r="E1633" i="2"/>
  <c r="M1632" i="2"/>
  <c r="K1632" i="2"/>
  <c r="I1632" i="2"/>
  <c r="G1632" i="2"/>
  <c r="M1631" i="2"/>
  <c r="K1631" i="2"/>
  <c r="I1631" i="2"/>
  <c r="G1631" i="2"/>
  <c r="E1631" i="2"/>
  <c r="M1630" i="2"/>
  <c r="K1630" i="2"/>
  <c r="I1630" i="2"/>
  <c r="G1630" i="2"/>
  <c r="M1629" i="2"/>
  <c r="K1629" i="2"/>
  <c r="I1629" i="2"/>
  <c r="G1629" i="2"/>
  <c r="E1629" i="2" s="1"/>
  <c r="M1628" i="2"/>
  <c r="K1628" i="2"/>
  <c r="I1628" i="2"/>
  <c r="G1628" i="2"/>
  <c r="M1627" i="2"/>
  <c r="K1627" i="2"/>
  <c r="I1627" i="2"/>
  <c r="G1627" i="2"/>
  <c r="E1627" i="2"/>
  <c r="M1626" i="2"/>
  <c r="K1626" i="2"/>
  <c r="I1626" i="2"/>
  <c r="G1626" i="2"/>
  <c r="E1626" i="2" s="1"/>
  <c r="M1625" i="2"/>
  <c r="K1625" i="2"/>
  <c r="I1625" i="2"/>
  <c r="G1625" i="2"/>
  <c r="M1623" i="2"/>
  <c r="K1623" i="2"/>
  <c r="I1623" i="2"/>
  <c r="G1623" i="2"/>
  <c r="E1623" i="2"/>
  <c r="M1622" i="2"/>
  <c r="K1622" i="2"/>
  <c r="I1622" i="2"/>
  <c r="G1622" i="2"/>
  <c r="E1622" i="2" s="1"/>
  <c r="M1621" i="2"/>
  <c r="K1621" i="2"/>
  <c r="I1621" i="2"/>
  <c r="G1621" i="2"/>
  <c r="M1620" i="2"/>
  <c r="K1620" i="2"/>
  <c r="I1620" i="2"/>
  <c r="G1620" i="2"/>
  <c r="E1620" i="2" s="1"/>
  <c r="M1619" i="2"/>
  <c r="K1619" i="2"/>
  <c r="I1619" i="2"/>
  <c r="G1619" i="2"/>
  <c r="E1619" i="2"/>
  <c r="M1618" i="2"/>
  <c r="K1618" i="2"/>
  <c r="I1618" i="2"/>
  <c r="G1618" i="2"/>
  <c r="E1618" i="2" s="1"/>
  <c r="M1617" i="2"/>
  <c r="K1617" i="2"/>
  <c r="I1617" i="2"/>
  <c r="G1617" i="2"/>
  <c r="M1616" i="2"/>
  <c r="K1616" i="2"/>
  <c r="I1616" i="2"/>
  <c r="G1616" i="2"/>
  <c r="E1616" i="2"/>
  <c r="M1615" i="2"/>
  <c r="K1615" i="2"/>
  <c r="I1615" i="2"/>
  <c r="G1615" i="2"/>
  <c r="E1615" i="2" s="1"/>
  <c r="M1614" i="2"/>
  <c r="K1614" i="2"/>
  <c r="I1614" i="2"/>
  <c r="G1614" i="2"/>
  <c r="E1614" i="2"/>
  <c r="M1613" i="2"/>
  <c r="K1613" i="2"/>
  <c r="I1613" i="2"/>
  <c r="G1613" i="2"/>
  <c r="E1613" i="2" s="1"/>
  <c r="M1612" i="2"/>
  <c r="K1612" i="2"/>
  <c r="I1612" i="2"/>
  <c r="G1612" i="2"/>
  <c r="E1612" i="2"/>
  <c r="M1611" i="2"/>
  <c r="K1611" i="2"/>
  <c r="I1611" i="2"/>
  <c r="G1611" i="2"/>
  <c r="E1611" i="2" s="1"/>
  <c r="M1610" i="2"/>
  <c r="K1610" i="2"/>
  <c r="I1610" i="2"/>
  <c r="G1610" i="2"/>
  <c r="E1610" i="2"/>
  <c r="M1609" i="2"/>
  <c r="K1609" i="2"/>
  <c r="I1609" i="2"/>
  <c r="G1609" i="2"/>
  <c r="E1609" i="2" s="1"/>
  <c r="M1608" i="2"/>
  <c r="K1608" i="2"/>
  <c r="I1608" i="2"/>
  <c r="G1608" i="2"/>
  <c r="M1607" i="2"/>
  <c r="K1607" i="2"/>
  <c r="I1607" i="2"/>
  <c r="G1607" i="2"/>
  <c r="E1607" i="2"/>
  <c r="M1606" i="2"/>
  <c r="K1606" i="2"/>
  <c r="I1606" i="2"/>
  <c r="G1606" i="2"/>
  <c r="M1605" i="2"/>
  <c r="K1605" i="2"/>
  <c r="I1605" i="2"/>
  <c r="G1605" i="2"/>
  <c r="E1605" i="2"/>
  <c r="M1604" i="2"/>
  <c r="K1604" i="2"/>
  <c r="I1604" i="2"/>
  <c r="G1604" i="2"/>
  <c r="M1603" i="2"/>
  <c r="K1603" i="2"/>
  <c r="I1603" i="2"/>
  <c r="G1603" i="2"/>
  <c r="M1602" i="2"/>
  <c r="K1602" i="2"/>
  <c r="I1602" i="2"/>
  <c r="G1602" i="2"/>
  <c r="M1601" i="2"/>
  <c r="K1601" i="2"/>
  <c r="I1601" i="2"/>
  <c r="G1601" i="2"/>
  <c r="E1601" i="2"/>
  <c r="M1600" i="2"/>
  <c r="K1600" i="2"/>
  <c r="I1600" i="2"/>
  <c r="G1600" i="2"/>
  <c r="M1599" i="2"/>
  <c r="K1599" i="2"/>
  <c r="I1599" i="2"/>
  <c r="G1599" i="2"/>
  <c r="E1599" i="2"/>
  <c r="M1598" i="2"/>
  <c r="K1598" i="2"/>
  <c r="I1598" i="2"/>
  <c r="G1598" i="2"/>
  <c r="M1597" i="2"/>
  <c r="K1597" i="2"/>
  <c r="I1597" i="2"/>
  <c r="G1597" i="2"/>
  <c r="E1597" i="2"/>
  <c r="M1596" i="2"/>
  <c r="K1596" i="2"/>
  <c r="I1596" i="2"/>
  <c r="G1596" i="2"/>
  <c r="M1595" i="2"/>
  <c r="K1595" i="2"/>
  <c r="I1595" i="2"/>
  <c r="G1595" i="2"/>
  <c r="E1595" i="2"/>
  <c r="M1594" i="2"/>
  <c r="K1594" i="2"/>
  <c r="I1594" i="2"/>
  <c r="G1594" i="2"/>
  <c r="M1593" i="2"/>
  <c r="K1593" i="2"/>
  <c r="I1593" i="2"/>
  <c r="G1593" i="2"/>
  <c r="M1592" i="2"/>
  <c r="K1592" i="2"/>
  <c r="I1592" i="2"/>
  <c r="G1592" i="2"/>
  <c r="M1591" i="2"/>
  <c r="K1591" i="2"/>
  <c r="I1591" i="2"/>
  <c r="G1591" i="2"/>
  <c r="E1591" i="2"/>
  <c r="M1590" i="2"/>
  <c r="K1590" i="2"/>
  <c r="I1590" i="2"/>
  <c r="G1590" i="2"/>
  <c r="M1589" i="2"/>
  <c r="K1589" i="2"/>
  <c r="I1589" i="2"/>
  <c r="G1589" i="2"/>
  <c r="E1589" i="2"/>
  <c r="M1588" i="2"/>
  <c r="K1588" i="2"/>
  <c r="I1588" i="2"/>
  <c r="G1588" i="2"/>
  <c r="M1587" i="2"/>
  <c r="K1587" i="2"/>
  <c r="I1587" i="2"/>
  <c r="G1587" i="2"/>
  <c r="E1587" i="2"/>
  <c r="M1586" i="2"/>
  <c r="K1586" i="2"/>
  <c r="I1586" i="2"/>
  <c r="G1586" i="2"/>
  <c r="M1585" i="2"/>
  <c r="K1585" i="2"/>
  <c r="I1585" i="2"/>
  <c r="G1585" i="2"/>
  <c r="E1585" i="2"/>
  <c r="M1584" i="2"/>
  <c r="K1584" i="2"/>
  <c r="I1584" i="2"/>
  <c r="G1584" i="2"/>
  <c r="M1583" i="2"/>
  <c r="K1583" i="2"/>
  <c r="I1583" i="2"/>
  <c r="G1583" i="2"/>
  <c r="E1583" i="2" s="1"/>
  <c r="M1582" i="2"/>
  <c r="K1582" i="2"/>
  <c r="I1582" i="2"/>
  <c r="G1582" i="2"/>
  <c r="E1582" i="2"/>
  <c r="M1581" i="2"/>
  <c r="K1581" i="2"/>
  <c r="I1581" i="2"/>
  <c r="G1581" i="2"/>
  <c r="M1580" i="2"/>
  <c r="K1580" i="2"/>
  <c r="I1580" i="2"/>
  <c r="G1580" i="2"/>
  <c r="E1580" i="2"/>
  <c r="M1579" i="2"/>
  <c r="K1579" i="2"/>
  <c r="I1579" i="2"/>
  <c r="G1579" i="2"/>
  <c r="M1578" i="2"/>
  <c r="K1578" i="2"/>
  <c r="I1578" i="2"/>
  <c r="G1578" i="2"/>
  <c r="E1578" i="2"/>
  <c r="M1577" i="2"/>
  <c r="K1577" i="2"/>
  <c r="I1577" i="2"/>
  <c r="G1577" i="2"/>
  <c r="M1576" i="2"/>
  <c r="K1576" i="2"/>
  <c r="I1576" i="2"/>
  <c r="G1576" i="2"/>
  <c r="E1576" i="2"/>
  <c r="M1575" i="2"/>
  <c r="K1575" i="2"/>
  <c r="I1575" i="2"/>
  <c r="G1575" i="2"/>
  <c r="M1574" i="2"/>
  <c r="K1574" i="2"/>
  <c r="I1574" i="2"/>
  <c r="G1574" i="2"/>
  <c r="M1573" i="2"/>
  <c r="K1573" i="2"/>
  <c r="I1573" i="2"/>
  <c r="G1573" i="2"/>
  <c r="M1572" i="2"/>
  <c r="K1572" i="2"/>
  <c r="I1572" i="2"/>
  <c r="G1572" i="2"/>
  <c r="M1571" i="2"/>
  <c r="K1571" i="2"/>
  <c r="I1571" i="2"/>
  <c r="G1571" i="2"/>
  <c r="M1570" i="2"/>
  <c r="K1570" i="2"/>
  <c r="I1570" i="2"/>
  <c r="G1570" i="2"/>
  <c r="M1569" i="2"/>
  <c r="K1569" i="2"/>
  <c r="I1569" i="2"/>
  <c r="G1569" i="2"/>
  <c r="M1568" i="2"/>
  <c r="K1568" i="2"/>
  <c r="I1568" i="2"/>
  <c r="G1568" i="2"/>
  <c r="E1568" i="2"/>
  <c r="M1567" i="2"/>
  <c r="K1567" i="2"/>
  <c r="I1567" i="2"/>
  <c r="G1567" i="2"/>
  <c r="M1566" i="2"/>
  <c r="K1566" i="2"/>
  <c r="I1566" i="2"/>
  <c r="G1566" i="2"/>
  <c r="E1566" i="2"/>
  <c r="M1565" i="2"/>
  <c r="K1565" i="2"/>
  <c r="I1565" i="2"/>
  <c r="G1565" i="2"/>
  <c r="M1563" i="2"/>
  <c r="K1563" i="2"/>
  <c r="I1563" i="2"/>
  <c r="G1563" i="2"/>
  <c r="M1562" i="2"/>
  <c r="K1562" i="2"/>
  <c r="I1562" i="2"/>
  <c r="G1562" i="2"/>
  <c r="M1561" i="2"/>
  <c r="K1561" i="2"/>
  <c r="I1561" i="2"/>
  <c r="G1561" i="2"/>
  <c r="E1561" i="2"/>
  <c r="M1560" i="2"/>
  <c r="K1560" i="2"/>
  <c r="I1560" i="2"/>
  <c r="G1560" i="2"/>
  <c r="M1559" i="2"/>
  <c r="K1559" i="2"/>
  <c r="I1559" i="2"/>
  <c r="G1559" i="2"/>
  <c r="E1559" i="2"/>
  <c r="M1558" i="2"/>
  <c r="K1558" i="2"/>
  <c r="I1558" i="2"/>
  <c r="G1558" i="2"/>
  <c r="M1557" i="2"/>
  <c r="K1557" i="2"/>
  <c r="I1557" i="2"/>
  <c r="G1557" i="2"/>
  <c r="E1557" i="2"/>
  <c r="M1556" i="2"/>
  <c r="K1556" i="2"/>
  <c r="I1556" i="2"/>
  <c r="G1556" i="2"/>
  <c r="M1555" i="2"/>
  <c r="K1555" i="2"/>
  <c r="I1555" i="2"/>
  <c r="G1555" i="2"/>
  <c r="E1555" i="2" s="1"/>
  <c r="M1554" i="2"/>
  <c r="K1554" i="2"/>
  <c r="I1554" i="2"/>
  <c r="G1554" i="2"/>
  <c r="E1554" i="2"/>
  <c r="M1553" i="2"/>
  <c r="K1553" i="2"/>
  <c r="I1553" i="2"/>
  <c r="G1553" i="2"/>
  <c r="E1553" i="2" s="1"/>
  <c r="M1552" i="2"/>
  <c r="K1552" i="2"/>
  <c r="I1552" i="2"/>
  <c r="G1552" i="2"/>
  <c r="E1552" i="2"/>
  <c r="M1551" i="2"/>
  <c r="K1551" i="2"/>
  <c r="I1551" i="2"/>
  <c r="G1551" i="2"/>
  <c r="E1551" i="2" s="1"/>
  <c r="M1550" i="2"/>
  <c r="K1550" i="2"/>
  <c r="I1550" i="2"/>
  <c r="G1550" i="2"/>
  <c r="E1550" i="2"/>
  <c r="M1549" i="2"/>
  <c r="K1549" i="2"/>
  <c r="I1549" i="2"/>
  <c r="G1549" i="2"/>
  <c r="E1549" i="2" s="1"/>
  <c r="M1548" i="2"/>
  <c r="K1548" i="2"/>
  <c r="I1548" i="2"/>
  <c r="G1548" i="2"/>
  <c r="E1548" i="2"/>
  <c r="M1547" i="2"/>
  <c r="K1547" i="2"/>
  <c r="I1547" i="2"/>
  <c r="G1547" i="2"/>
  <c r="E1547" i="2" s="1"/>
  <c r="M1546" i="2"/>
  <c r="K1546" i="2"/>
  <c r="I1546" i="2"/>
  <c r="G1546" i="2"/>
  <c r="M1545" i="2"/>
  <c r="K1545" i="2"/>
  <c r="I1545" i="2"/>
  <c r="G1545" i="2"/>
  <c r="E1545" i="2"/>
  <c r="M1544" i="2"/>
  <c r="K1544" i="2"/>
  <c r="I1544" i="2"/>
  <c r="G1544" i="2"/>
  <c r="M1543" i="2"/>
  <c r="K1543" i="2"/>
  <c r="I1543" i="2"/>
  <c r="G1543" i="2"/>
  <c r="E1543" i="2"/>
  <c r="M1542" i="2"/>
  <c r="K1542" i="2"/>
  <c r="I1542" i="2"/>
  <c r="G1542" i="2"/>
  <c r="M1541" i="2"/>
  <c r="K1541" i="2"/>
  <c r="I1541" i="2"/>
  <c r="G1541" i="2"/>
  <c r="E1541" i="2"/>
  <c r="M1540" i="2"/>
  <c r="K1540" i="2"/>
  <c r="I1540" i="2"/>
  <c r="G1540" i="2"/>
  <c r="M1539" i="2"/>
  <c r="K1539" i="2"/>
  <c r="I1539" i="2"/>
  <c r="G1539" i="2"/>
  <c r="E1539" i="2" s="1"/>
  <c r="M1538" i="2"/>
  <c r="K1538" i="2"/>
  <c r="I1538" i="2"/>
  <c r="G1538" i="2"/>
  <c r="E1538" i="2"/>
  <c r="M1537" i="2"/>
  <c r="K1537" i="2"/>
  <c r="I1537" i="2"/>
  <c r="G1537" i="2"/>
  <c r="E1537" i="2" s="1"/>
  <c r="M1536" i="2"/>
  <c r="K1536" i="2"/>
  <c r="I1536" i="2"/>
  <c r="G1536" i="2"/>
  <c r="E1536" i="2"/>
  <c r="M1535" i="2"/>
  <c r="K1535" i="2"/>
  <c r="I1535" i="2"/>
  <c r="G1535" i="2"/>
  <c r="E1535" i="2" s="1"/>
  <c r="M1534" i="2"/>
  <c r="K1534" i="2"/>
  <c r="I1534" i="2"/>
  <c r="G1534" i="2"/>
  <c r="E1534" i="2"/>
  <c r="M1533" i="2"/>
  <c r="K1533" i="2"/>
  <c r="I1533" i="2"/>
  <c r="G1533" i="2"/>
  <c r="E1533" i="2" s="1"/>
  <c r="M1532" i="2"/>
  <c r="K1532" i="2"/>
  <c r="I1532" i="2"/>
  <c r="G1532" i="2"/>
  <c r="E1532" i="2"/>
  <c r="M1531" i="2"/>
  <c r="K1531" i="2"/>
  <c r="I1531" i="2"/>
  <c r="G1531" i="2"/>
  <c r="E1531" i="2" s="1"/>
  <c r="M1530" i="2"/>
  <c r="K1530" i="2"/>
  <c r="I1530" i="2"/>
  <c r="G1530" i="2"/>
  <c r="M1529" i="2"/>
  <c r="K1529" i="2"/>
  <c r="I1529" i="2"/>
  <c r="G1529" i="2"/>
  <c r="E1529" i="2"/>
  <c r="M1528" i="2"/>
  <c r="K1528" i="2"/>
  <c r="I1528" i="2"/>
  <c r="G1528" i="2"/>
  <c r="M1527" i="2"/>
  <c r="K1527" i="2"/>
  <c r="I1527" i="2"/>
  <c r="G1527" i="2"/>
  <c r="E1527" i="2"/>
  <c r="M1526" i="2"/>
  <c r="K1526" i="2"/>
  <c r="I1526" i="2"/>
  <c r="G1526" i="2"/>
  <c r="M1525" i="2"/>
  <c r="K1525" i="2"/>
  <c r="I1525" i="2"/>
  <c r="G1525" i="2"/>
  <c r="E1525" i="2"/>
  <c r="M1524" i="2"/>
  <c r="K1524" i="2"/>
  <c r="I1524" i="2"/>
  <c r="G1524" i="2"/>
  <c r="M1523" i="2"/>
  <c r="K1523" i="2"/>
  <c r="I1523" i="2"/>
  <c r="G1523" i="2"/>
  <c r="E1523" i="2"/>
  <c r="M1522" i="2"/>
  <c r="K1522" i="2"/>
  <c r="I1522" i="2"/>
  <c r="G1522" i="2"/>
  <c r="M1521" i="2"/>
  <c r="K1521" i="2"/>
  <c r="I1521" i="2"/>
  <c r="G1521" i="2"/>
  <c r="E1521" i="2"/>
  <c r="M1520" i="2"/>
  <c r="K1520" i="2"/>
  <c r="I1520" i="2"/>
  <c r="G1520" i="2"/>
  <c r="M1519" i="2"/>
  <c r="K1519" i="2"/>
  <c r="I1519" i="2"/>
  <c r="G1519" i="2"/>
  <c r="E1519" i="2"/>
  <c r="M1518" i="2"/>
  <c r="K1518" i="2"/>
  <c r="I1518" i="2"/>
  <c r="G1518" i="2"/>
  <c r="M1517" i="2"/>
  <c r="K1517" i="2"/>
  <c r="I1517" i="2"/>
  <c r="G1517" i="2"/>
  <c r="E1517" i="2"/>
  <c r="M1516" i="2"/>
  <c r="K1516" i="2"/>
  <c r="I1516" i="2"/>
  <c r="G1516" i="2"/>
  <c r="M1515" i="2"/>
  <c r="K1515" i="2"/>
  <c r="I1515" i="2"/>
  <c r="G1515" i="2"/>
  <c r="E1515" i="2"/>
  <c r="M1514" i="2"/>
  <c r="K1514" i="2"/>
  <c r="I1514" i="2"/>
  <c r="G1514" i="2"/>
  <c r="M1513" i="2"/>
  <c r="K1513" i="2"/>
  <c r="I1513" i="2"/>
  <c r="G1513" i="2"/>
  <c r="E1513" i="2" s="1"/>
  <c r="M1512" i="2"/>
  <c r="K1512" i="2"/>
  <c r="I1512" i="2"/>
  <c r="G1512" i="2"/>
  <c r="E1512" i="2"/>
  <c r="M1511" i="2"/>
  <c r="K1511" i="2"/>
  <c r="I1511" i="2"/>
  <c r="G1511" i="2"/>
  <c r="E1511" i="2" s="1"/>
  <c r="M1510" i="2"/>
  <c r="K1510" i="2"/>
  <c r="I1510" i="2"/>
  <c r="G1510" i="2"/>
  <c r="M1509" i="2"/>
  <c r="K1509" i="2"/>
  <c r="I1509" i="2"/>
  <c r="G1509" i="2"/>
  <c r="E1509" i="2" s="1"/>
  <c r="M1508" i="2"/>
  <c r="K1508" i="2"/>
  <c r="I1508" i="2"/>
  <c r="G1508" i="2"/>
  <c r="E1508" i="2"/>
  <c r="M1507" i="2"/>
  <c r="K1507" i="2"/>
  <c r="I1507" i="2"/>
  <c r="G1507" i="2"/>
  <c r="E1507" i="2" s="1"/>
  <c r="M1506" i="2"/>
  <c r="K1506" i="2"/>
  <c r="I1506" i="2"/>
  <c r="G1506" i="2"/>
  <c r="M1505" i="2"/>
  <c r="K1505" i="2"/>
  <c r="I1505" i="2"/>
  <c r="G1505" i="2"/>
  <c r="E1505" i="2" s="1"/>
  <c r="M1504" i="2"/>
  <c r="K1504" i="2"/>
  <c r="I1504" i="2"/>
  <c r="G1504" i="2"/>
  <c r="M1503" i="2"/>
  <c r="K1503" i="2"/>
  <c r="I1503" i="2"/>
  <c r="G1503" i="2"/>
  <c r="E1503" i="2" s="1"/>
  <c r="M1502" i="2"/>
  <c r="K1502" i="2"/>
  <c r="I1502" i="2"/>
  <c r="G1502" i="2"/>
  <c r="E1502" i="2"/>
  <c r="M1501" i="2"/>
  <c r="K1501" i="2"/>
  <c r="I1501" i="2"/>
  <c r="G1501" i="2"/>
  <c r="E1501" i="2" s="1"/>
  <c r="M1500" i="2"/>
  <c r="K1500" i="2"/>
  <c r="I1500" i="2"/>
  <c r="G1500" i="2"/>
  <c r="E1500" i="2"/>
  <c r="M1499" i="2"/>
  <c r="K1499" i="2"/>
  <c r="I1499" i="2"/>
  <c r="G1499" i="2"/>
  <c r="M1498" i="2"/>
  <c r="K1498" i="2"/>
  <c r="I1498" i="2"/>
  <c r="G1498" i="2"/>
  <c r="M1497" i="2"/>
  <c r="K1497" i="2"/>
  <c r="I1497" i="2"/>
  <c r="G1497" i="2"/>
  <c r="M1496" i="2"/>
  <c r="K1496" i="2"/>
  <c r="I1496" i="2"/>
  <c r="G1496" i="2"/>
  <c r="M1495" i="2"/>
  <c r="K1495" i="2"/>
  <c r="I1495" i="2"/>
  <c r="G1495" i="2"/>
  <c r="M1494" i="2"/>
  <c r="K1494" i="2"/>
  <c r="I1494" i="2"/>
  <c r="G1494" i="2"/>
  <c r="M1493" i="2"/>
  <c r="K1493" i="2"/>
  <c r="I1493" i="2"/>
  <c r="G1493" i="2"/>
  <c r="M1492" i="2"/>
  <c r="K1492" i="2"/>
  <c r="I1492" i="2"/>
  <c r="G1492" i="2"/>
  <c r="E1492" i="2"/>
  <c r="M1491" i="2"/>
  <c r="K1491" i="2"/>
  <c r="I1491" i="2"/>
  <c r="G1491" i="2"/>
  <c r="M1490" i="2"/>
  <c r="K1490" i="2"/>
  <c r="I1490" i="2"/>
  <c r="G1490" i="2"/>
  <c r="M1489" i="2"/>
  <c r="K1489" i="2"/>
  <c r="I1489" i="2"/>
  <c r="G1489" i="2"/>
  <c r="M1488" i="2"/>
  <c r="K1488" i="2"/>
  <c r="I1488" i="2"/>
  <c r="G1488" i="2"/>
  <c r="M1487" i="2"/>
  <c r="K1487" i="2"/>
  <c r="I1487" i="2"/>
  <c r="G1487" i="2"/>
  <c r="M1486" i="2"/>
  <c r="K1486" i="2"/>
  <c r="I1486" i="2"/>
  <c r="G1486" i="2"/>
  <c r="E1486" i="2"/>
  <c r="M1485" i="2"/>
  <c r="K1485" i="2"/>
  <c r="I1485" i="2"/>
  <c r="G1485" i="2"/>
  <c r="M1484" i="2"/>
  <c r="K1484" i="2"/>
  <c r="I1484" i="2"/>
  <c r="G1484" i="2"/>
  <c r="M1483" i="2"/>
  <c r="K1483" i="2"/>
  <c r="I1483" i="2"/>
  <c r="G1483" i="2"/>
  <c r="M1482" i="2"/>
  <c r="K1482" i="2"/>
  <c r="I1482" i="2"/>
  <c r="G1482" i="2"/>
  <c r="E1482" i="2"/>
  <c r="M1481" i="2"/>
  <c r="K1481" i="2"/>
  <c r="I1481" i="2"/>
  <c r="G1481" i="2"/>
  <c r="M1480" i="2"/>
  <c r="K1480" i="2"/>
  <c r="I1480" i="2"/>
  <c r="G1480" i="2"/>
  <c r="E1480" i="2"/>
  <c r="M1479" i="2"/>
  <c r="K1479" i="2"/>
  <c r="I1479" i="2"/>
  <c r="G1479" i="2"/>
  <c r="M1478" i="2"/>
  <c r="K1478" i="2"/>
  <c r="I1478" i="2"/>
  <c r="G1478" i="2"/>
  <c r="E1478" i="2" s="1"/>
  <c r="M1477" i="2"/>
  <c r="K1477" i="2"/>
  <c r="I1477" i="2"/>
  <c r="G1477" i="2"/>
  <c r="E1477" i="2"/>
  <c r="M1476" i="2"/>
  <c r="K1476" i="2"/>
  <c r="I1476" i="2"/>
  <c r="G1476" i="2"/>
  <c r="E1476" i="2" s="1"/>
  <c r="M1475" i="2"/>
  <c r="K1475" i="2"/>
  <c r="I1475" i="2"/>
  <c r="G1475" i="2"/>
  <c r="E1475" i="2"/>
  <c r="M1474" i="2"/>
  <c r="K1474" i="2"/>
  <c r="I1474" i="2"/>
  <c r="G1474" i="2"/>
  <c r="E1474" i="2" s="1"/>
  <c r="M1473" i="2"/>
  <c r="K1473" i="2"/>
  <c r="I1473" i="2"/>
  <c r="G1473" i="2"/>
  <c r="E1473" i="2"/>
  <c r="M1472" i="2"/>
  <c r="K1472" i="2"/>
  <c r="I1472" i="2"/>
  <c r="G1472" i="2"/>
  <c r="E1472" i="2" s="1"/>
  <c r="M1471" i="2"/>
  <c r="K1471" i="2"/>
  <c r="I1471" i="2"/>
  <c r="G1471" i="2"/>
  <c r="E1471" i="2"/>
  <c r="M1470" i="2"/>
  <c r="K1470" i="2"/>
  <c r="I1470" i="2"/>
  <c r="G1470" i="2"/>
  <c r="E1470" i="2" s="1"/>
  <c r="M1469" i="2"/>
  <c r="K1469" i="2"/>
  <c r="I1469" i="2"/>
  <c r="G1469" i="2"/>
  <c r="E1469" i="2"/>
  <c r="M1468" i="2"/>
  <c r="K1468" i="2"/>
  <c r="I1468" i="2"/>
  <c r="G1468" i="2"/>
  <c r="E1468" i="2" s="1"/>
  <c r="M1467" i="2"/>
  <c r="K1467" i="2"/>
  <c r="I1467" i="2"/>
  <c r="G1467" i="2"/>
  <c r="E1467" i="2"/>
  <c r="M1466" i="2"/>
  <c r="K1466" i="2"/>
  <c r="I1466" i="2"/>
  <c r="G1466" i="2"/>
  <c r="M1465" i="2"/>
  <c r="K1465" i="2"/>
  <c r="I1465" i="2"/>
  <c r="G1465" i="2"/>
  <c r="M1464" i="2"/>
  <c r="K1464" i="2"/>
  <c r="I1464" i="2"/>
  <c r="G1464" i="2"/>
  <c r="E1464" i="2"/>
  <c r="M1463" i="2"/>
  <c r="K1463" i="2"/>
  <c r="I1463" i="2"/>
  <c r="G1463" i="2"/>
  <c r="E1463" i="2" s="1"/>
  <c r="M1462" i="2"/>
  <c r="K1462" i="2"/>
  <c r="I1462" i="2"/>
  <c r="G1462" i="2"/>
  <c r="E1462" i="2"/>
  <c r="M1461" i="2"/>
  <c r="K1461" i="2"/>
  <c r="I1461" i="2"/>
  <c r="G1461" i="2"/>
  <c r="E1461" i="2" s="1"/>
  <c r="M1460" i="2"/>
  <c r="K1460" i="2"/>
  <c r="I1460" i="2"/>
  <c r="G1460" i="2"/>
  <c r="E1460" i="2"/>
  <c r="M1459" i="2"/>
  <c r="K1459" i="2"/>
  <c r="I1459" i="2"/>
  <c r="G1459" i="2"/>
  <c r="E1459" i="2" s="1"/>
  <c r="M1458" i="2"/>
  <c r="K1458" i="2"/>
  <c r="I1458" i="2"/>
  <c r="G1458" i="2"/>
  <c r="E1458" i="2"/>
  <c r="M1457" i="2"/>
  <c r="K1457" i="2"/>
  <c r="I1457" i="2"/>
  <c r="G1457" i="2"/>
  <c r="E1457" i="2" s="1"/>
  <c r="M1456" i="2"/>
  <c r="K1456" i="2"/>
  <c r="I1456" i="2"/>
  <c r="G1456" i="2"/>
  <c r="E1456" i="2"/>
  <c r="M1455" i="2"/>
  <c r="K1455" i="2"/>
  <c r="I1455" i="2"/>
  <c r="G1455" i="2"/>
  <c r="E1455" i="2" s="1"/>
  <c r="M1454" i="2"/>
  <c r="K1454" i="2"/>
  <c r="I1454" i="2"/>
  <c r="G1454" i="2"/>
  <c r="E1454" i="2"/>
  <c r="M1453" i="2"/>
  <c r="K1453" i="2"/>
  <c r="I1453" i="2"/>
  <c r="G1453" i="2"/>
  <c r="E1453" i="2" s="1"/>
  <c r="M1452" i="2"/>
  <c r="K1452" i="2"/>
  <c r="I1452" i="2"/>
  <c r="G1452" i="2"/>
  <c r="E1452" i="2"/>
  <c r="M1451" i="2"/>
  <c r="K1451" i="2"/>
  <c r="I1451" i="2"/>
  <c r="G1451" i="2"/>
  <c r="E1451" i="2" s="1"/>
  <c r="M1450" i="2"/>
  <c r="K1450" i="2"/>
  <c r="I1450" i="2"/>
  <c r="G1450" i="2"/>
  <c r="E1450" i="2"/>
  <c r="M1449" i="2"/>
  <c r="K1449" i="2"/>
  <c r="I1449" i="2"/>
  <c r="G1449" i="2"/>
  <c r="E1449" i="2" s="1"/>
  <c r="M1448" i="2"/>
  <c r="K1448" i="2"/>
  <c r="I1448" i="2"/>
  <c r="G1448" i="2"/>
  <c r="E1448" i="2"/>
  <c r="M1447" i="2"/>
  <c r="K1447" i="2"/>
  <c r="I1447" i="2"/>
  <c r="G1447" i="2"/>
  <c r="M1446" i="2"/>
  <c r="K1446" i="2"/>
  <c r="I1446" i="2"/>
  <c r="G1446" i="2"/>
  <c r="E1446" i="2"/>
  <c r="M1445" i="2"/>
  <c r="K1445" i="2"/>
  <c r="I1445" i="2"/>
  <c r="G1445" i="2"/>
  <c r="E1445" i="2" s="1"/>
  <c r="M1444" i="2"/>
  <c r="K1444" i="2"/>
  <c r="I1444" i="2"/>
  <c r="G1444" i="2"/>
  <c r="E1444" i="2"/>
  <c r="M1443" i="2"/>
  <c r="K1443" i="2"/>
  <c r="I1443" i="2"/>
  <c r="G1443" i="2"/>
  <c r="E1443" i="2" s="1"/>
  <c r="M1442" i="2"/>
  <c r="K1442" i="2"/>
  <c r="I1442" i="2"/>
  <c r="G1442" i="2"/>
  <c r="E1442" i="2"/>
  <c r="M1441" i="2"/>
  <c r="K1441" i="2"/>
  <c r="I1441" i="2"/>
  <c r="G1441" i="2"/>
  <c r="E1441" i="2" s="1"/>
  <c r="M1440" i="2"/>
  <c r="K1440" i="2"/>
  <c r="I1440" i="2"/>
  <c r="G1440" i="2"/>
  <c r="E1440" i="2"/>
  <c r="M1439" i="2"/>
  <c r="K1439" i="2"/>
  <c r="I1439" i="2"/>
  <c r="G1439" i="2"/>
  <c r="E1439" i="2" s="1"/>
  <c r="M1438" i="2"/>
  <c r="K1438" i="2"/>
  <c r="I1438" i="2"/>
  <c r="G1438" i="2"/>
  <c r="M1437" i="2"/>
  <c r="K1437" i="2"/>
  <c r="I1437" i="2"/>
  <c r="G1437" i="2"/>
  <c r="E1437" i="2"/>
  <c r="M1436" i="2"/>
  <c r="K1436" i="2"/>
  <c r="I1436" i="2"/>
  <c r="G1436" i="2"/>
  <c r="M1435" i="2"/>
  <c r="K1435" i="2"/>
  <c r="I1435" i="2"/>
  <c r="G1435" i="2"/>
  <c r="E1435" i="2"/>
  <c r="M1434" i="2"/>
  <c r="K1434" i="2"/>
  <c r="I1434" i="2"/>
  <c r="G1434" i="2"/>
  <c r="M1433" i="2"/>
  <c r="K1433" i="2"/>
  <c r="I1433" i="2"/>
  <c r="G1433" i="2"/>
  <c r="E1433" i="2"/>
  <c r="M1432" i="2"/>
  <c r="K1432" i="2"/>
  <c r="I1432" i="2"/>
  <c r="G1432" i="2"/>
  <c r="M1431" i="2"/>
  <c r="K1431" i="2"/>
  <c r="I1431" i="2"/>
  <c r="G1431" i="2"/>
  <c r="E1431" i="2"/>
  <c r="M1430" i="2"/>
  <c r="K1430" i="2"/>
  <c r="I1430" i="2"/>
  <c r="G1430" i="2"/>
  <c r="M1429" i="2"/>
  <c r="K1429" i="2"/>
  <c r="I1429" i="2"/>
  <c r="G1429" i="2"/>
  <c r="E1429" i="2"/>
  <c r="M1428" i="2"/>
  <c r="K1428" i="2"/>
  <c r="I1428" i="2"/>
  <c r="G1428" i="2"/>
  <c r="M1427" i="2"/>
  <c r="K1427" i="2"/>
  <c r="I1427" i="2"/>
  <c r="G1427" i="2"/>
  <c r="E1427" i="2"/>
  <c r="M1426" i="2"/>
  <c r="K1426" i="2"/>
  <c r="I1426" i="2"/>
  <c r="G1426" i="2"/>
  <c r="M1425" i="2"/>
  <c r="K1425" i="2"/>
  <c r="I1425" i="2"/>
  <c r="G1425" i="2"/>
  <c r="E1425" i="2"/>
  <c r="M1424" i="2"/>
  <c r="K1424" i="2"/>
  <c r="I1424" i="2"/>
  <c r="G1424" i="2"/>
  <c r="M1423" i="2"/>
  <c r="K1423" i="2"/>
  <c r="I1423" i="2"/>
  <c r="G1423" i="2"/>
  <c r="E1423" i="2"/>
  <c r="M1422" i="2"/>
  <c r="K1422" i="2"/>
  <c r="I1422" i="2"/>
  <c r="G1422" i="2"/>
  <c r="M1421" i="2"/>
  <c r="K1421" i="2"/>
  <c r="I1421" i="2"/>
  <c r="G1421" i="2"/>
  <c r="E1421" i="2"/>
  <c r="M1420" i="2"/>
  <c r="K1420" i="2"/>
  <c r="I1420" i="2"/>
  <c r="G1420" i="2"/>
  <c r="M1419" i="2"/>
  <c r="K1419" i="2"/>
  <c r="I1419" i="2"/>
  <c r="G1419" i="2"/>
  <c r="E1419" i="2"/>
  <c r="M1418" i="2"/>
  <c r="K1418" i="2"/>
  <c r="I1418" i="2"/>
  <c r="G1418" i="2"/>
  <c r="M1417" i="2"/>
  <c r="K1417" i="2"/>
  <c r="I1417" i="2"/>
  <c r="G1417" i="2"/>
  <c r="M1416" i="2"/>
  <c r="K1416" i="2"/>
  <c r="I1416" i="2"/>
  <c r="G1416" i="2"/>
  <c r="M1415" i="2"/>
  <c r="K1415" i="2"/>
  <c r="I1415" i="2"/>
  <c r="G1415" i="2"/>
  <c r="E1415" i="2" s="1"/>
  <c r="M1414" i="2"/>
  <c r="K1414" i="2"/>
  <c r="I1414" i="2"/>
  <c r="G1414" i="2"/>
  <c r="M1413" i="2"/>
  <c r="K1413" i="2"/>
  <c r="I1413" i="2"/>
  <c r="G1413" i="2"/>
  <c r="E1413" i="2" s="1"/>
  <c r="M1412" i="2"/>
  <c r="K1412" i="2"/>
  <c r="I1412" i="2"/>
  <c r="G1412" i="2"/>
  <c r="M1411" i="2"/>
  <c r="K1411" i="2"/>
  <c r="I1411" i="2"/>
  <c r="G1411" i="2"/>
  <c r="E1411" i="2"/>
  <c r="M1410" i="2"/>
  <c r="K1410" i="2"/>
  <c r="I1410" i="2"/>
  <c r="G1410" i="2"/>
  <c r="M1409" i="2"/>
  <c r="K1409" i="2"/>
  <c r="I1409" i="2"/>
  <c r="G1409" i="2"/>
  <c r="E1409" i="2"/>
  <c r="M1408" i="2"/>
  <c r="K1408" i="2"/>
  <c r="I1408" i="2"/>
  <c r="G1408" i="2"/>
  <c r="M1407" i="2"/>
  <c r="K1407" i="2"/>
  <c r="I1407" i="2"/>
  <c r="G1407" i="2"/>
  <c r="E1407" i="2"/>
  <c r="M1406" i="2"/>
  <c r="K1406" i="2"/>
  <c r="I1406" i="2"/>
  <c r="G1406" i="2"/>
  <c r="M1405" i="2"/>
  <c r="K1405" i="2"/>
  <c r="I1405" i="2"/>
  <c r="G1405" i="2"/>
  <c r="E1405" i="2" s="1"/>
  <c r="M1404" i="2"/>
  <c r="K1404" i="2"/>
  <c r="I1404" i="2"/>
  <c r="G1404" i="2"/>
  <c r="E1404" i="2"/>
  <c r="M1403" i="2"/>
  <c r="K1403" i="2"/>
  <c r="I1403" i="2"/>
  <c r="G1403" i="2"/>
  <c r="E1403" i="2" s="1"/>
  <c r="M1402" i="2"/>
  <c r="K1402" i="2"/>
  <c r="I1402" i="2"/>
  <c r="G1402" i="2"/>
  <c r="E1402" i="2"/>
  <c r="M1401" i="2"/>
  <c r="K1401" i="2"/>
  <c r="I1401" i="2"/>
  <c r="G1401" i="2"/>
  <c r="E1401" i="2" s="1"/>
  <c r="M1395" i="2"/>
  <c r="K1395" i="2"/>
  <c r="I1395" i="2"/>
  <c r="G1395" i="2"/>
  <c r="M1394" i="2"/>
  <c r="K1394" i="2"/>
  <c r="I1394" i="2"/>
  <c r="G1394" i="2"/>
  <c r="E1394" i="2"/>
  <c r="M1393" i="2"/>
  <c r="K1393" i="2"/>
  <c r="I1393" i="2"/>
  <c r="G1393" i="2"/>
  <c r="M1392" i="2"/>
  <c r="K1392" i="2"/>
  <c r="I1392" i="2"/>
  <c r="G1392" i="2"/>
  <c r="E1392" i="2"/>
  <c r="M1391" i="2"/>
  <c r="K1391" i="2"/>
  <c r="I1391" i="2"/>
  <c r="G1391" i="2"/>
  <c r="M1390" i="2"/>
  <c r="K1390" i="2"/>
  <c r="I1390" i="2"/>
  <c r="G1390" i="2"/>
  <c r="E1390" i="2"/>
  <c r="M1389" i="2"/>
  <c r="K1389" i="2"/>
  <c r="I1389" i="2"/>
  <c r="G1389" i="2"/>
  <c r="M1388" i="2"/>
  <c r="K1388" i="2"/>
  <c r="I1388" i="2"/>
  <c r="G1388" i="2"/>
  <c r="E1388" i="2"/>
  <c r="M1387" i="2"/>
  <c r="K1387" i="2"/>
  <c r="I1387" i="2"/>
  <c r="G1387" i="2"/>
  <c r="M1386" i="2"/>
  <c r="K1386" i="2"/>
  <c r="I1386" i="2"/>
  <c r="G1386" i="2"/>
  <c r="E1386" i="2"/>
  <c r="M1385" i="2"/>
  <c r="K1385" i="2"/>
  <c r="I1385" i="2"/>
  <c r="G1385" i="2"/>
  <c r="M1384" i="2"/>
  <c r="K1384" i="2"/>
  <c r="I1384" i="2"/>
  <c r="G1384" i="2"/>
  <c r="E1384" i="2" s="1"/>
  <c r="M1383" i="2"/>
  <c r="K1383" i="2"/>
  <c r="I1383" i="2"/>
  <c r="G1383" i="2"/>
  <c r="E1383" i="2"/>
  <c r="M1382" i="2"/>
  <c r="K1382" i="2"/>
  <c r="I1382" i="2"/>
  <c r="G1382" i="2"/>
  <c r="E1382" i="2" s="1"/>
  <c r="M1381" i="2"/>
  <c r="K1381" i="2"/>
  <c r="I1381" i="2"/>
  <c r="G1381" i="2"/>
  <c r="E1381" i="2"/>
  <c r="M1380" i="2"/>
  <c r="K1380" i="2"/>
  <c r="I1380" i="2"/>
  <c r="G1380" i="2"/>
  <c r="E1380" i="2" s="1"/>
  <c r="M1379" i="2"/>
  <c r="K1379" i="2"/>
  <c r="I1379" i="2"/>
  <c r="G1379" i="2"/>
  <c r="M1378" i="2"/>
  <c r="K1378" i="2"/>
  <c r="I1378" i="2"/>
  <c r="G1378" i="2"/>
  <c r="E1378" i="2"/>
  <c r="M1377" i="2"/>
  <c r="K1377" i="2"/>
  <c r="I1377" i="2"/>
  <c r="G1377" i="2"/>
  <c r="M1376" i="2"/>
  <c r="K1376" i="2"/>
  <c r="I1376" i="2"/>
  <c r="G1376" i="2"/>
  <c r="E1376" i="2"/>
  <c r="M1375" i="2"/>
  <c r="K1375" i="2"/>
  <c r="I1375" i="2"/>
  <c r="G1375" i="2"/>
  <c r="M1374" i="2"/>
  <c r="K1374" i="2"/>
  <c r="I1374" i="2"/>
  <c r="G1374" i="2"/>
  <c r="E1374" i="2"/>
  <c r="M1373" i="2"/>
  <c r="K1373" i="2"/>
  <c r="I1373" i="2"/>
  <c r="G1373" i="2"/>
  <c r="M1372" i="2"/>
  <c r="K1372" i="2"/>
  <c r="I1372" i="2"/>
  <c r="G1372" i="2"/>
  <c r="E1372" i="2"/>
  <c r="M1371" i="2"/>
  <c r="K1371" i="2"/>
  <c r="I1371" i="2"/>
  <c r="G1371" i="2"/>
  <c r="M1370" i="2"/>
  <c r="K1370" i="2"/>
  <c r="I1370" i="2"/>
  <c r="G1370" i="2"/>
  <c r="E1370" i="2"/>
  <c r="M1369" i="2"/>
  <c r="K1369" i="2"/>
  <c r="I1369" i="2"/>
  <c r="G1369" i="2"/>
  <c r="M1368" i="2"/>
  <c r="K1368" i="2"/>
  <c r="I1368" i="2"/>
  <c r="G1368" i="2"/>
  <c r="E1368" i="2"/>
  <c r="M1367" i="2"/>
  <c r="K1367" i="2"/>
  <c r="I1367" i="2"/>
  <c r="G1367" i="2"/>
  <c r="M1366" i="2"/>
  <c r="K1366" i="2"/>
  <c r="I1366" i="2"/>
  <c r="G1366" i="2"/>
  <c r="E1366" i="2"/>
  <c r="M1365" i="2"/>
  <c r="K1365" i="2"/>
  <c r="I1365" i="2"/>
  <c r="G1365" i="2"/>
  <c r="M1364" i="2"/>
  <c r="K1364" i="2"/>
  <c r="I1364" i="2"/>
  <c r="G1364" i="2"/>
  <c r="E1364" i="2"/>
  <c r="M1363" i="2"/>
  <c r="K1363" i="2"/>
  <c r="I1363" i="2"/>
  <c r="G1363" i="2"/>
  <c r="M1362" i="2"/>
  <c r="K1362" i="2"/>
  <c r="I1362" i="2"/>
  <c r="G1362" i="2"/>
  <c r="E1362" i="2"/>
  <c r="M1361" i="2"/>
  <c r="K1361" i="2"/>
  <c r="I1361" i="2"/>
  <c r="G1361" i="2"/>
  <c r="M1360" i="2"/>
  <c r="K1360" i="2"/>
  <c r="I1360" i="2"/>
  <c r="G1360" i="2"/>
  <c r="E1360" i="2"/>
  <c r="M1359" i="2"/>
  <c r="K1359" i="2"/>
  <c r="I1359" i="2"/>
  <c r="G1359" i="2"/>
  <c r="M1358" i="2"/>
  <c r="K1358" i="2"/>
  <c r="I1358" i="2"/>
  <c r="G1358" i="2"/>
  <c r="E1358" i="2"/>
  <c r="M1357" i="2"/>
  <c r="K1357" i="2"/>
  <c r="I1357" i="2"/>
  <c r="G1357" i="2"/>
  <c r="M1356" i="2"/>
  <c r="K1356" i="2"/>
  <c r="I1356" i="2"/>
  <c r="G1356" i="2"/>
  <c r="E1356" i="2"/>
  <c r="M1355" i="2"/>
  <c r="K1355" i="2"/>
  <c r="I1355" i="2"/>
  <c r="G1355" i="2"/>
  <c r="M1354" i="2"/>
  <c r="K1354" i="2"/>
  <c r="I1354" i="2"/>
  <c r="G1354" i="2"/>
  <c r="E1354" i="2"/>
  <c r="M1353" i="2"/>
  <c r="K1353" i="2"/>
  <c r="I1353" i="2"/>
  <c r="G1353" i="2"/>
  <c r="M1352" i="2"/>
  <c r="K1352" i="2"/>
  <c r="I1352" i="2"/>
  <c r="G1352" i="2"/>
  <c r="E1352" i="2" s="1"/>
  <c r="M1351" i="2"/>
  <c r="K1351" i="2"/>
  <c r="I1351" i="2"/>
  <c r="G1351" i="2"/>
  <c r="M1350" i="2"/>
  <c r="K1350" i="2"/>
  <c r="I1350" i="2"/>
  <c r="G1350" i="2"/>
  <c r="E1350" i="2"/>
  <c r="M1349" i="2"/>
  <c r="K1349" i="2"/>
  <c r="I1349" i="2"/>
  <c r="G1349" i="2"/>
  <c r="M1348" i="2"/>
  <c r="K1348" i="2"/>
  <c r="I1348" i="2"/>
  <c r="G1348" i="2"/>
  <c r="E1348" i="2"/>
  <c r="M1347" i="2"/>
  <c r="K1347" i="2"/>
  <c r="I1347" i="2"/>
  <c r="G1347" i="2"/>
  <c r="M1346" i="2"/>
  <c r="K1346" i="2"/>
  <c r="I1346" i="2"/>
  <c r="G1346" i="2"/>
  <c r="E1346" i="2"/>
  <c r="M1345" i="2"/>
  <c r="K1345" i="2"/>
  <c r="I1345" i="2"/>
  <c r="G1345" i="2"/>
  <c r="M1344" i="2"/>
  <c r="K1344" i="2"/>
  <c r="I1344" i="2"/>
  <c r="G1344" i="2"/>
  <c r="E1344" i="2"/>
  <c r="M1343" i="2"/>
  <c r="K1343" i="2"/>
  <c r="I1343" i="2"/>
  <c r="G1343" i="2"/>
  <c r="M1342" i="2"/>
  <c r="K1342" i="2"/>
  <c r="I1342" i="2"/>
  <c r="G1342" i="2"/>
  <c r="E1342" i="2"/>
  <c r="M1341" i="2"/>
  <c r="K1341" i="2"/>
  <c r="I1341" i="2"/>
  <c r="G1341" i="2"/>
  <c r="M1340" i="2"/>
  <c r="K1340" i="2"/>
  <c r="I1340" i="2"/>
  <c r="G1340" i="2"/>
  <c r="M1339" i="2"/>
  <c r="K1339" i="2"/>
  <c r="I1339" i="2"/>
  <c r="G1339" i="2"/>
  <c r="M1338" i="2"/>
  <c r="K1338" i="2"/>
  <c r="I1338" i="2"/>
  <c r="G1338" i="2"/>
  <c r="E1338" i="2"/>
  <c r="M1337" i="2"/>
  <c r="K1337" i="2"/>
  <c r="I1337" i="2"/>
  <c r="G1337" i="2"/>
  <c r="M1336" i="2"/>
  <c r="K1336" i="2"/>
  <c r="I1336" i="2"/>
  <c r="G1336" i="2"/>
  <c r="M1335" i="2"/>
  <c r="K1335" i="2"/>
  <c r="I1335" i="2"/>
  <c r="G1335" i="2"/>
  <c r="M1334" i="2"/>
  <c r="K1334" i="2"/>
  <c r="I1334" i="2"/>
  <c r="G1334" i="2"/>
  <c r="M1333" i="2"/>
  <c r="K1333" i="2"/>
  <c r="I1333" i="2"/>
  <c r="G1333" i="2"/>
  <c r="M1332" i="2"/>
  <c r="K1332" i="2"/>
  <c r="I1332" i="2"/>
  <c r="G1332" i="2"/>
  <c r="E1332" i="2"/>
  <c r="M1331" i="2"/>
  <c r="K1331" i="2"/>
  <c r="I1331" i="2"/>
  <c r="G1331" i="2"/>
  <c r="M1330" i="2"/>
  <c r="K1330" i="2"/>
  <c r="I1330" i="2"/>
  <c r="G1330" i="2"/>
  <c r="E1330" i="2"/>
  <c r="M1329" i="2"/>
  <c r="K1329" i="2"/>
  <c r="I1329" i="2"/>
  <c r="G1329" i="2"/>
  <c r="M1328" i="2"/>
  <c r="K1328" i="2"/>
  <c r="I1328" i="2"/>
  <c r="G1328" i="2"/>
  <c r="E1328" i="2"/>
  <c r="M1327" i="2"/>
  <c r="K1327" i="2"/>
  <c r="I1327" i="2"/>
  <c r="G1327" i="2"/>
  <c r="M1326" i="2"/>
  <c r="K1326" i="2"/>
  <c r="I1326" i="2"/>
  <c r="G1326" i="2"/>
  <c r="E1326" i="2"/>
  <c r="M1325" i="2"/>
  <c r="K1325" i="2"/>
  <c r="I1325" i="2"/>
  <c r="G1325" i="2"/>
  <c r="M1324" i="2"/>
  <c r="K1324" i="2"/>
  <c r="I1324" i="2"/>
  <c r="G1324" i="2"/>
  <c r="E1324" i="2"/>
  <c r="M1323" i="2"/>
  <c r="K1323" i="2"/>
  <c r="I1323" i="2"/>
  <c r="G1323" i="2"/>
  <c r="M1322" i="2"/>
  <c r="K1322" i="2"/>
  <c r="I1322" i="2"/>
  <c r="G1322" i="2"/>
  <c r="E1322" i="2"/>
  <c r="M1321" i="2"/>
  <c r="K1321" i="2"/>
  <c r="I1321" i="2"/>
  <c r="G1321" i="2"/>
  <c r="M1320" i="2"/>
  <c r="K1320" i="2"/>
  <c r="I1320" i="2"/>
  <c r="G1320" i="2"/>
  <c r="E1320" i="2"/>
  <c r="M1319" i="2"/>
  <c r="K1319" i="2"/>
  <c r="I1319" i="2"/>
  <c r="G1319" i="2"/>
  <c r="M1318" i="2"/>
  <c r="K1318" i="2"/>
  <c r="I1318" i="2"/>
  <c r="G1318" i="2"/>
  <c r="E1318" i="2"/>
  <c r="M1317" i="2"/>
  <c r="K1317" i="2"/>
  <c r="I1317" i="2"/>
  <c r="G1317" i="2"/>
  <c r="M1316" i="2"/>
  <c r="K1316" i="2"/>
  <c r="I1316" i="2"/>
  <c r="G1316" i="2"/>
  <c r="E1316" i="2"/>
  <c r="M1315" i="2"/>
  <c r="K1315" i="2"/>
  <c r="I1315" i="2"/>
  <c r="G1315" i="2"/>
  <c r="M1314" i="2"/>
  <c r="K1314" i="2"/>
  <c r="I1314" i="2"/>
  <c r="G1314" i="2"/>
  <c r="E1314" i="2"/>
  <c r="M1313" i="2"/>
  <c r="K1313" i="2"/>
  <c r="I1313" i="2"/>
  <c r="G1313" i="2"/>
  <c r="M1312" i="2"/>
  <c r="K1312" i="2"/>
  <c r="I1312" i="2"/>
  <c r="G1312" i="2"/>
  <c r="E1312" i="2"/>
  <c r="M1311" i="2"/>
  <c r="K1311" i="2"/>
  <c r="I1311" i="2"/>
  <c r="G1311" i="2"/>
  <c r="M1310" i="2"/>
  <c r="K1310" i="2"/>
  <c r="I1310" i="2"/>
  <c r="G1310" i="2"/>
  <c r="M1309" i="2"/>
  <c r="K1309" i="2"/>
  <c r="I1309" i="2"/>
  <c r="G1309" i="2"/>
  <c r="E1309" i="2"/>
  <c r="M1308" i="2"/>
  <c r="K1308" i="2"/>
  <c r="I1308" i="2"/>
  <c r="G1308" i="2"/>
  <c r="M1307" i="2"/>
  <c r="K1307" i="2"/>
  <c r="I1307" i="2"/>
  <c r="G1307" i="2"/>
  <c r="E1307" i="2"/>
  <c r="M1306" i="2"/>
  <c r="K1306" i="2"/>
  <c r="I1306" i="2"/>
  <c r="G1306" i="2"/>
  <c r="M1305" i="2"/>
  <c r="K1305" i="2"/>
  <c r="I1305" i="2"/>
  <c r="G1305" i="2"/>
  <c r="E1305" i="2"/>
  <c r="M1304" i="2"/>
  <c r="K1304" i="2"/>
  <c r="I1304" i="2"/>
  <c r="G1304" i="2"/>
  <c r="M1303" i="2"/>
  <c r="K1303" i="2"/>
  <c r="I1303" i="2"/>
  <c r="G1303" i="2"/>
  <c r="E1303" i="2"/>
  <c r="M1302" i="2"/>
  <c r="K1302" i="2"/>
  <c r="I1302" i="2"/>
  <c r="G1302" i="2"/>
  <c r="M1301" i="2"/>
  <c r="K1301" i="2"/>
  <c r="I1301" i="2"/>
  <c r="G1301" i="2"/>
  <c r="E1301" i="2"/>
  <c r="M1300" i="2"/>
  <c r="K1300" i="2"/>
  <c r="I1300" i="2"/>
  <c r="G1300" i="2"/>
  <c r="M1299" i="2"/>
  <c r="K1299" i="2"/>
  <c r="I1299" i="2"/>
  <c r="G1299" i="2"/>
  <c r="E1299" i="2"/>
  <c r="M1298" i="2"/>
  <c r="K1298" i="2"/>
  <c r="I1298" i="2"/>
  <c r="G1298" i="2"/>
  <c r="M1297" i="2"/>
  <c r="K1297" i="2"/>
  <c r="I1297" i="2"/>
  <c r="G1297" i="2"/>
  <c r="E1297" i="2"/>
  <c r="M1296" i="2"/>
  <c r="K1296" i="2"/>
  <c r="I1296" i="2"/>
  <c r="G1296" i="2"/>
  <c r="M1295" i="2"/>
  <c r="K1295" i="2"/>
  <c r="I1295" i="2"/>
  <c r="G1295" i="2"/>
  <c r="E1295" i="2"/>
  <c r="M1294" i="2"/>
  <c r="K1294" i="2"/>
  <c r="I1294" i="2"/>
  <c r="G1294" i="2"/>
  <c r="M1293" i="2"/>
  <c r="K1293" i="2"/>
  <c r="I1293" i="2"/>
  <c r="G1293" i="2"/>
  <c r="E1293" i="2"/>
  <c r="M1292" i="2"/>
  <c r="K1292" i="2"/>
  <c r="I1292" i="2"/>
  <c r="G1292" i="2"/>
  <c r="M1291" i="2"/>
  <c r="K1291" i="2"/>
  <c r="I1291" i="2"/>
  <c r="G1291" i="2"/>
  <c r="E1291" i="2"/>
  <c r="M1290" i="2"/>
  <c r="K1290" i="2"/>
  <c r="I1290" i="2"/>
  <c r="G1290" i="2"/>
  <c r="M1289" i="2"/>
  <c r="K1289" i="2"/>
  <c r="I1289" i="2"/>
  <c r="G1289" i="2"/>
  <c r="E1289" i="2"/>
  <c r="M1288" i="2"/>
  <c r="K1288" i="2"/>
  <c r="I1288" i="2"/>
  <c r="G1288" i="2"/>
  <c r="M1287" i="2"/>
  <c r="K1287" i="2"/>
  <c r="I1287" i="2"/>
  <c r="G1287" i="2"/>
  <c r="E1287" i="2"/>
  <c r="M1286" i="2"/>
  <c r="K1286" i="2"/>
  <c r="I1286" i="2"/>
  <c r="G1286" i="2"/>
  <c r="M1285" i="2"/>
  <c r="K1285" i="2"/>
  <c r="I1285" i="2"/>
  <c r="G1285" i="2"/>
  <c r="M1284" i="2"/>
  <c r="K1284" i="2"/>
  <c r="I1284" i="2"/>
  <c r="G1284" i="2"/>
  <c r="E1284" i="2"/>
  <c r="M1283" i="2"/>
  <c r="K1283" i="2"/>
  <c r="I1283" i="2"/>
  <c r="G1283" i="2"/>
  <c r="M1282" i="2"/>
  <c r="K1282" i="2"/>
  <c r="I1282" i="2"/>
  <c r="G1282" i="2"/>
  <c r="E1282" i="2"/>
  <c r="M1281" i="2"/>
  <c r="K1281" i="2"/>
  <c r="I1281" i="2"/>
  <c r="G1281" i="2"/>
  <c r="M1280" i="2"/>
  <c r="K1280" i="2"/>
  <c r="I1280" i="2"/>
  <c r="G1280" i="2"/>
  <c r="E1280" i="2"/>
  <c r="M1279" i="2"/>
  <c r="K1279" i="2"/>
  <c r="I1279" i="2"/>
  <c r="G1279" i="2"/>
  <c r="M1278" i="2"/>
  <c r="K1278" i="2"/>
  <c r="I1278" i="2"/>
  <c r="G1278" i="2"/>
  <c r="E1278" i="2"/>
  <c r="M1277" i="2"/>
  <c r="K1277" i="2"/>
  <c r="I1277" i="2"/>
  <c r="G1277" i="2"/>
  <c r="M1276" i="2"/>
  <c r="K1276" i="2"/>
  <c r="I1276" i="2"/>
  <c r="G1276" i="2"/>
  <c r="E1276" i="2" s="1"/>
  <c r="M1275" i="2"/>
  <c r="K1275" i="2"/>
  <c r="I1275" i="2"/>
  <c r="G1275" i="2"/>
  <c r="E1275" i="2"/>
  <c r="M1274" i="2"/>
  <c r="K1274" i="2"/>
  <c r="I1274" i="2"/>
  <c r="G1274" i="2"/>
  <c r="M1273" i="2"/>
  <c r="K1273" i="2"/>
  <c r="I1273" i="2"/>
  <c r="G1273" i="2"/>
  <c r="M1272" i="2"/>
  <c r="K1272" i="2"/>
  <c r="I1272" i="2"/>
  <c r="G1272" i="2"/>
  <c r="M1271" i="2"/>
  <c r="K1271" i="2"/>
  <c r="I1271" i="2"/>
  <c r="G1271" i="2"/>
  <c r="E1271" i="2" s="1"/>
  <c r="M1270" i="2"/>
  <c r="K1270" i="2"/>
  <c r="I1270" i="2"/>
  <c r="G1270" i="2"/>
  <c r="M1269" i="2"/>
  <c r="K1269" i="2"/>
  <c r="I1269" i="2"/>
  <c r="G1269" i="2"/>
  <c r="E1269" i="2"/>
  <c r="M1268" i="2"/>
  <c r="K1268" i="2"/>
  <c r="I1268" i="2"/>
  <c r="G1268" i="2"/>
  <c r="M1267" i="2"/>
  <c r="K1267" i="2"/>
  <c r="I1267" i="2"/>
  <c r="G1267" i="2"/>
  <c r="E1267" i="2"/>
  <c r="M1266" i="2"/>
  <c r="K1266" i="2"/>
  <c r="I1266" i="2"/>
  <c r="G1266" i="2"/>
  <c r="M1265" i="2"/>
  <c r="K1265" i="2"/>
  <c r="I1265" i="2"/>
  <c r="G1265" i="2"/>
  <c r="E1265" i="2" s="1"/>
  <c r="M1264" i="2"/>
  <c r="K1264" i="2"/>
  <c r="I1264" i="2"/>
  <c r="G1264" i="2"/>
  <c r="E1264" i="2"/>
  <c r="M1263" i="2"/>
  <c r="K1263" i="2"/>
  <c r="I1263" i="2"/>
  <c r="G1263" i="2"/>
  <c r="E1263" i="2" s="1"/>
  <c r="M1262" i="2"/>
  <c r="K1262" i="2"/>
  <c r="I1262" i="2"/>
  <c r="G1262" i="2"/>
  <c r="E1262" i="2"/>
  <c r="M1261" i="2"/>
  <c r="K1261" i="2"/>
  <c r="I1261" i="2"/>
  <c r="G1261" i="2"/>
  <c r="E1261" i="2" s="1"/>
  <c r="M1260" i="2"/>
  <c r="K1260" i="2"/>
  <c r="I1260" i="2"/>
  <c r="G1260" i="2"/>
  <c r="E1260" i="2"/>
  <c r="M1259" i="2"/>
  <c r="K1259" i="2"/>
  <c r="I1259" i="2"/>
  <c r="G1259" i="2"/>
  <c r="E1259" i="2" s="1"/>
  <c r="M1258" i="2"/>
  <c r="K1258" i="2"/>
  <c r="I1258" i="2"/>
  <c r="G1258" i="2"/>
  <c r="E1258" i="2"/>
  <c r="M1257" i="2"/>
  <c r="K1257" i="2"/>
  <c r="I1257" i="2"/>
  <c r="G1257" i="2"/>
  <c r="E1257" i="2" s="1"/>
  <c r="M1256" i="2"/>
  <c r="K1256" i="2"/>
  <c r="I1256" i="2"/>
  <c r="G1256" i="2"/>
  <c r="E1256" i="2"/>
  <c r="M1255" i="2"/>
  <c r="K1255" i="2"/>
  <c r="I1255" i="2"/>
  <c r="G1255" i="2"/>
  <c r="E1255" i="2" s="1"/>
  <c r="M1254" i="2"/>
  <c r="K1254" i="2"/>
  <c r="I1254" i="2"/>
  <c r="G1254" i="2"/>
  <c r="E1254" i="2"/>
  <c r="M1253" i="2"/>
  <c r="K1253" i="2"/>
  <c r="I1253" i="2"/>
  <c r="G1253" i="2"/>
  <c r="E1253" i="2" s="1"/>
  <c r="M1252" i="2"/>
  <c r="K1252" i="2"/>
  <c r="I1252" i="2"/>
  <c r="G1252" i="2"/>
  <c r="E1252" i="2"/>
  <c r="M1251" i="2"/>
  <c r="K1251" i="2"/>
  <c r="I1251" i="2"/>
  <c r="G1251" i="2"/>
  <c r="E1251" i="2" s="1"/>
  <c r="M1250" i="2"/>
  <c r="K1250" i="2"/>
  <c r="I1250" i="2"/>
  <c r="G1250" i="2"/>
  <c r="E1250" i="2"/>
  <c r="M1249" i="2"/>
  <c r="K1249" i="2"/>
  <c r="I1249" i="2"/>
  <c r="G1249" i="2"/>
  <c r="E1249" i="2" s="1"/>
  <c r="M1248" i="2"/>
  <c r="K1248" i="2"/>
  <c r="I1248" i="2"/>
  <c r="G1248" i="2"/>
  <c r="E1248" i="2"/>
  <c r="M1247" i="2"/>
  <c r="K1247" i="2"/>
  <c r="I1247" i="2"/>
  <c r="G1247" i="2"/>
  <c r="E1247" i="2" s="1"/>
  <c r="M1246" i="2"/>
  <c r="K1246" i="2"/>
  <c r="I1246" i="2"/>
  <c r="G1246" i="2"/>
  <c r="E1246" i="2"/>
  <c r="M1245" i="2"/>
  <c r="K1245" i="2"/>
  <c r="I1245" i="2"/>
  <c r="G1245" i="2"/>
  <c r="E1245" i="2" s="1"/>
  <c r="M1244" i="2"/>
  <c r="K1244" i="2"/>
  <c r="I1244" i="2"/>
  <c r="G1244" i="2"/>
  <c r="E1244" i="2"/>
  <c r="M1243" i="2"/>
  <c r="K1243" i="2"/>
  <c r="I1243" i="2"/>
  <c r="G1243" i="2"/>
  <c r="M1242" i="2"/>
  <c r="K1242" i="2"/>
  <c r="I1242" i="2"/>
  <c r="G1242" i="2"/>
  <c r="E1242" i="2"/>
  <c r="M1241" i="2"/>
  <c r="K1241" i="2"/>
  <c r="I1241" i="2"/>
  <c r="G1241" i="2"/>
  <c r="E1241" i="2" s="1"/>
  <c r="M1240" i="2"/>
  <c r="K1240" i="2"/>
  <c r="I1240" i="2"/>
  <c r="G1240" i="2"/>
  <c r="E1240" i="2"/>
  <c r="M1239" i="2"/>
  <c r="K1239" i="2"/>
  <c r="I1239" i="2"/>
  <c r="G1239" i="2"/>
  <c r="M1238" i="2"/>
  <c r="K1238" i="2"/>
  <c r="I1238" i="2"/>
  <c r="G1238" i="2"/>
  <c r="M1237" i="2"/>
  <c r="K1237" i="2"/>
  <c r="I1237" i="2"/>
  <c r="G1237" i="2"/>
  <c r="E1237" i="2"/>
  <c r="M1236" i="2"/>
  <c r="K1236" i="2"/>
  <c r="I1236" i="2"/>
  <c r="G1236" i="2"/>
  <c r="M1235" i="2"/>
  <c r="K1235" i="2"/>
  <c r="I1235" i="2"/>
  <c r="G1235" i="2"/>
  <c r="E1235" i="2"/>
  <c r="M1234" i="2"/>
  <c r="K1234" i="2"/>
  <c r="I1234" i="2"/>
  <c r="G1234" i="2"/>
  <c r="M1233" i="2"/>
  <c r="K1233" i="2"/>
  <c r="I1233" i="2"/>
  <c r="G1233" i="2"/>
  <c r="E1233" i="2"/>
  <c r="M1232" i="2"/>
  <c r="K1232" i="2"/>
  <c r="I1232" i="2"/>
  <c r="G1232" i="2"/>
  <c r="M1231" i="2"/>
  <c r="K1231" i="2"/>
  <c r="I1231" i="2"/>
  <c r="G1231" i="2"/>
  <c r="E1231" i="2"/>
  <c r="M1230" i="2"/>
  <c r="K1230" i="2"/>
  <c r="I1230" i="2"/>
  <c r="G1230" i="2"/>
  <c r="M1229" i="2"/>
  <c r="K1229" i="2"/>
  <c r="I1229" i="2"/>
  <c r="G1229" i="2"/>
  <c r="E1229" i="2"/>
  <c r="M1228" i="2"/>
  <c r="K1228" i="2"/>
  <c r="I1228" i="2"/>
  <c r="G1228" i="2"/>
  <c r="M1227" i="2"/>
  <c r="K1227" i="2"/>
  <c r="I1227" i="2"/>
  <c r="G1227" i="2"/>
  <c r="E1227" i="2"/>
  <c r="M1226" i="2"/>
  <c r="K1226" i="2"/>
  <c r="I1226" i="2"/>
  <c r="G1226" i="2"/>
  <c r="M1225" i="2"/>
  <c r="K1225" i="2"/>
  <c r="I1225" i="2"/>
  <c r="G1225" i="2"/>
  <c r="E1225" i="2"/>
  <c r="M1224" i="2"/>
  <c r="K1224" i="2"/>
  <c r="I1224" i="2"/>
  <c r="G1224" i="2"/>
  <c r="M1223" i="2"/>
  <c r="K1223" i="2"/>
  <c r="I1223" i="2"/>
  <c r="G1223" i="2"/>
  <c r="E1223" i="2"/>
  <c r="M1222" i="2"/>
  <c r="K1222" i="2"/>
  <c r="I1222" i="2"/>
  <c r="G1222" i="2"/>
  <c r="M1221" i="2"/>
  <c r="K1221" i="2"/>
  <c r="I1221" i="2"/>
  <c r="G1221" i="2"/>
  <c r="M1220" i="2"/>
  <c r="K1220" i="2"/>
  <c r="I1220" i="2"/>
  <c r="G1220" i="2"/>
  <c r="E1220" i="2" s="1"/>
  <c r="M1219" i="2"/>
  <c r="K1219" i="2"/>
  <c r="I1219" i="2"/>
  <c r="G1219" i="2"/>
  <c r="E1219" i="2"/>
  <c r="M1218" i="2"/>
  <c r="K1218" i="2"/>
  <c r="I1218" i="2"/>
  <c r="G1218" i="2"/>
  <c r="E1218" i="2" s="1"/>
  <c r="M1217" i="2"/>
  <c r="K1217" i="2"/>
  <c r="I1217" i="2"/>
  <c r="G1217" i="2"/>
  <c r="E1217" i="2"/>
  <c r="M1216" i="2"/>
  <c r="K1216" i="2"/>
  <c r="I1216" i="2"/>
  <c r="G1216" i="2"/>
  <c r="E1216" i="2" s="1"/>
  <c r="M1215" i="2"/>
  <c r="K1215" i="2"/>
  <c r="I1215" i="2"/>
  <c r="G1215" i="2"/>
  <c r="M1214" i="2"/>
  <c r="K1214" i="2"/>
  <c r="I1214" i="2"/>
  <c r="G1214" i="2"/>
  <c r="M1213" i="2"/>
  <c r="K1213" i="2"/>
  <c r="I1213" i="2"/>
  <c r="G1213" i="2"/>
  <c r="M1212" i="2"/>
  <c r="K1212" i="2"/>
  <c r="I1212" i="2"/>
  <c r="G1212" i="2"/>
  <c r="M1211" i="2"/>
  <c r="K1211" i="2"/>
  <c r="I1211" i="2"/>
  <c r="G1211" i="2"/>
  <c r="M1210" i="2"/>
  <c r="K1210" i="2"/>
  <c r="I1210" i="2"/>
  <c r="G1210" i="2"/>
  <c r="E1210" i="2" s="1"/>
  <c r="M1209" i="2"/>
  <c r="K1209" i="2"/>
  <c r="I1209" i="2"/>
  <c r="G1209" i="2"/>
  <c r="E1209" i="2"/>
  <c r="M1208" i="2"/>
  <c r="K1208" i="2"/>
  <c r="I1208" i="2"/>
  <c r="G1208" i="2"/>
  <c r="E1208" i="2" s="1"/>
  <c r="M1207" i="2"/>
  <c r="K1207" i="2"/>
  <c r="I1207" i="2"/>
  <c r="G1207" i="2"/>
  <c r="E1207" i="2"/>
  <c r="M1206" i="2"/>
  <c r="K1206" i="2"/>
  <c r="I1206" i="2"/>
  <c r="G1206" i="2"/>
  <c r="E1206" i="2" s="1"/>
  <c r="M1205" i="2"/>
  <c r="K1205" i="2"/>
  <c r="I1205" i="2"/>
  <c r="G1205" i="2"/>
  <c r="E1205" i="2"/>
  <c r="M1204" i="2"/>
  <c r="K1204" i="2"/>
  <c r="I1204" i="2"/>
  <c r="G1204" i="2"/>
  <c r="E1204" i="2" s="1"/>
  <c r="M1203" i="2"/>
  <c r="K1203" i="2"/>
  <c r="I1203" i="2"/>
  <c r="G1203" i="2"/>
  <c r="M1202" i="2"/>
  <c r="K1202" i="2"/>
  <c r="I1202" i="2"/>
  <c r="G1202" i="2"/>
  <c r="E1202" i="2"/>
  <c r="M1201" i="2"/>
  <c r="K1201" i="2"/>
  <c r="I1201" i="2"/>
  <c r="G1201" i="2"/>
  <c r="M1200" i="2"/>
  <c r="K1200" i="2"/>
  <c r="I1200" i="2"/>
  <c r="G1200" i="2"/>
  <c r="E1200" i="2"/>
  <c r="M1199" i="2"/>
  <c r="K1199" i="2"/>
  <c r="I1199" i="2"/>
  <c r="G1199" i="2"/>
  <c r="M1198" i="2"/>
  <c r="K1198" i="2"/>
  <c r="I1198" i="2"/>
  <c r="G1198" i="2"/>
  <c r="E1198" i="2"/>
  <c r="M1197" i="2"/>
  <c r="K1197" i="2"/>
  <c r="I1197" i="2"/>
  <c r="G1197" i="2"/>
  <c r="M1196" i="2"/>
  <c r="K1196" i="2"/>
  <c r="I1196" i="2"/>
  <c r="G1196" i="2"/>
  <c r="E1196" i="2"/>
  <c r="M1195" i="2"/>
  <c r="K1195" i="2"/>
  <c r="I1195" i="2"/>
  <c r="G1195" i="2"/>
  <c r="M1194" i="2"/>
  <c r="K1194" i="2"/>
  <c r="I1194" i="2"/>
  <c r="G1194" i="2"/>
  <c r="E1194" i="2"/>
  <c r="M1193" i="2"/>
  <c r="K1193" i="2"/>
  <c r="I1193" i="2"/>
  <c r="G1193" i="2"/>
  <c r="M1192" i="2"/>
  <c r="K1192" i="2"/>
  <c r="I1192" i="2"/>
  <c r="G1192" i="2"/>
  <c r="E1192" i="2"/>
  <c r="M1191" i="2"/>
  <c r="K1191" i="2"/>
  <c r="I1191" i="2"/>
  <c r="G1191" i="2"/>
  <c r="M1190" i="2"/>
  <c r="K1190" i="2"/>
  <c r="I1190" i="2"/>
  <c r="G1190" i="2"/>
  <c r="E1190" i="2"/>
  <c r="M1189" i="2"/>
  <c r="K1189" i="2"/>
  <c r="I1189" i="2"/>
  <c r="G1189" i="2"/>
  <c r="M1188" i="2"/>
  <c r="K1188" i="2"/>
  <c r="I1188" i="2"/>
  <c r="G1188" i="2"/>
  <c r="E1188" i="2" s="1"/>
  <c r="M1187" i="2"/>
  <c r="K1187" i="2"/>
  <c r="I1187" i="2"/>
  <c r="G1187" i="2"/>
  <c r="E1187" i="2"/>
  <c r="M1186" i="2"/>
  <c r="K1186" i="2"/>
  <c r="I1186" i="2"/>
  <c r="G1186" i="2"/>
  <c r="E1186" i="2" s="1"/>
  <c r="M1185" i="2"/>
  <c r="K1185" i="2"/>
  <c r="I1185" i="2"/>
  <c r="G1185" i="2"/>
  <c r="E1185" i="2"/>
  <c r="M1184" i="2"/>
  <c r="K1184" i="2"/>
  <c r="I1184" i="2"/>
  <c r="G1184" i="2"/>
  <c r="E1184" i="2" s="1"/>
  <c r="M1183" i="2"/>
  <c r="K1183" i="2"/>
  <c r="I1183" i="2"/>
  <c r="G1183" i="2"/>
  <c r="E1183" i="2"/>
  <c r="M1182" i="2"/>
  <c r="K1182" i="2"/>
  <c r="I1182" i="2"/>
  <c r="G1182" i="2"/>
  <c r="E1182" i="2" s="1"/>
  <c r="M1181" i="2"/>
  <c r="K1181" i="2"/>
  <c r="I1181" i="2"/>
  <c r="G1181" i="2"/>
  <c r="E1181" i="2"/>
  <c r="M1180" i="2"/>
  <c r="K1180" i="2"/>
  <c r="I1180" i="2"/>
  <c r="G1180" i="2"/>
  <c r="E1180" i="2" s="1"/>
  <c r="M1179" i="2"/>
  <c r="K1179" i="2"/>
  <c r="I1179" i="2"/>
  <c r="G1179" i="2"/>
  <c r="E1179" i="2"/>
  <c r="M1178" i="2"/>
  <c r="K1178" i="2"/>
  <c r="I1178" i="2"/>
  <c r="G1178" i="2"/>
  <c r="E1178" i="2" s="1"/>
  <c r="M1177" i="2"/>
  <c r="K1177" i="2"/>
  <c r="I1177" i="2"/>
  <c r="G1177" i="2"/>
  <c r="E1177" i="2"/>
  <c r="M1176" i="2"/>
  <c r="K1176" i="2"/>
  <c r="I1176" i="2"/>
  <c r="G1176" i="2"/>
  <c r="E1176" i="2" s="1"/>
  <c r="M1175" i="2"/>
  <c r="K1175" i="2"/>
  <c r="I1175" i="2"/>
  <c r="G1175" i="2"/>
  <c r="E1175" i="2"/>
  <c r="M1174" i="2"/>
  <c r="K1174" i="2"/>
  <c r="I1174" i="2"/>
  <c r="G1174" i="2"/>
  <c r="E1174" i="2" s="1"/>
  <c r="M1173" i="2"/>
  <c r="K1173" i="2"/>
  <c r="I1173" i="2"/>
  <c r="G1173" i="2"/>
  <c r="E1173" i="2"/>
  <c r="M1172" i="2"/>
  <c r="K1172" i="2"/>
  <c r="I1172" i="2"/>
  <c r="G1172" i="2"/>
  <c r="E1172" i="2" s="1"/>
  <c r="M1171" i="2"/>
  <c r="K1171" i="2"/>
  <c r="I1171" i="2"/>
  <c r="G1171" i="2"/>
  <c r="E1171" i="2"/>
  <c r="M1170" i="2"/>
  <c r="K1170" i="2"/>
  <c r="I1170" i="2"/>
  <c r="G1170" i="2"/>
  <c r="E1170" i="2" s="1"/>
  <c r="M1169" i="2"/>
  <c r="K1169" i="2"/>
  <c r="I1169" i="2"/>
  <c r="G1169" i="2"/>
  <c r="E1169" i="2"/>
  <c r="M1168" i="2"/>
  <c r="K1168" i="2"/>
  <c r="I1168" i="2"/>
  <c r="G1168" i="2"/>
  <c r="E1168" i="2" s="1"/>
  <c r="M1167" i="2"/>
  <c r="K1167" i="2"/>
  <c r="I1167" i="2"/>
  <c r="G1167" i="2"/>
  <c r="E1167" i="2"/>
  <c r="M1166" i="2"/>
  <c r="K1166" i="2"/>
  <c r="I1166" i="2"/>
  <c r="G1166" i="2"/>
  <c r="E1166" i="2" s="1"/>
  <c r="M1165" i="2"/>
  <c r="K1165" i="2"/>
  <c r="I1165" i="2"/>
  <c r="G1165" i="2"/>
  <c r="M1164" i="2"/>
  <c r="K1164" i="2"/>
  <c r="I1164" i="2"/>
  <c r="G1164" i="2"/>
  <c r="E1164" i="2"/>
  <c r="M1163" i="2"/>
  <c r="K1163" i="2"/>
  <c r="I1163" i="2"/>
  <c r="G1163" i="2"/>
  <c r="M1162" i="2"/>
  <c r="K1162" i="2"/>
  <c r="I1162" i="2"/>
  <c r="G1162" i="2"/>
  <c r="M1161" i="2"/>
  <c r="K1161" i="2"/>
  <c r="I1161" i="2"/>
  <c r="G1161" i="2"/>
  <c r="M1160" i="2"/>
  <c r="K1160" i="2"/>
  <c r="I1160" i="2"/>
  <c r="G1160" i="2"/>
  <c r="E1160" i="2"/>
  <c r="M1159" i="2"/>
  <c r="K1159" i="2"/>
  <c r="I1159" i="2"/>
  <c r="G1159" i="2"/>
  <c r="M1158" i="2"/>
  <c r="K1158" i="2"/>
  <c r="I1158" i="2"/>
  <c r="G1158" i="2"/>
  <c r="E1158" i="2"/>
  <c r="M1157" i="2"/>
  <c r="K1157" i="2"/>
  <c r="I1157" i="2"/>
  <c r="G1157" i="2"/>
  <c r="M1156" i="2"/>
  <c r="K1156" i="2"/>
  <c r="I1156" i="2"/>
  <c r="G1156" i="2"/>
  <c r="E1156" i="2"/>
  <c r="M1155" i="2"/>
  <c r="K1155" i="2"/>
  <c r="I1155" i="2"/>
  <c r="G1155" i="2"/>
  <c r="M1154" i="2"/>
  <c r="K1154" i="2"/>
  <c r="I1154" i="2"/>
  <c r="G1154" i="2"/>
  <c r="E1154" i="2"/>
  <c r="M1153" i="2"/>
  <c r="K1153" i="2"/>
  <c r="I1153" i="2"/>
  <c r="G1153" i="2"/>
  <c r="M1152" i="2"/>
  <c r="K1152" i="2"/>
  <c r="I1152" i="2"/>
  <c r="G1152" i="2"/>
  <c r="E1152" i="2"/>
  <c r="M1151" i="2"/>
  <c r="K1151" i="2"/>
  <c r="I1151" i="2"/>
  <c r="G1151" i="2"/>
  <c r="M1150" i="2"/>
  <c r="K1150" i="2"/>
  <c r="I1150" i="2"/>
  <c r="G1150" i="2"/>
  <c r="E1150" i="2"/>
  <c r="M1149" i="2"/>
  <c r="K1149" i="2"/>
  <c r="I1149" i="2"/>
  <c r="G1149" i="2"/>
  <c r="M1148" i="2"/>
  <c r="K1148" i="2"/>
  <c r="I1148" i="2"/>
  <c r="G1148" i="2"/>
  <c r="E1148" i="2"/>
  <c r="M1147" i="2"/>
  <c r="K1147" i="2"/>
  <c r="I1147" i="2"/>
  <c r="G1147" i="2"/>
  <c r="M1146" i="2"/>
  <c r="K1146" i="2"/>
  <c r="I1146" i="2"/>
  <c r="G1146" i="2"/>
  <c r="E1146" i="2"/>
  <c r="M1145" i="2"/>
  <c r="K1145" i="2"/>
  <c r="I1145" i="2"/>
  <c r="G1145" i="2"/>
  <c r="M1144" i="2"/>
  <c r="K1144" i="2"/>
  <c r="I1144" i="2"/>
  <c r="G1144" i="2"/>
  <c r="E1144" i="2"/>
  <c r="M1143" i="2"/>
  <c r="K1143" i="2"/>
  <c r="I1143" i="2"/>
  <c r="G1143" i="2"/>
  <c r="M1142" i="2"/>
  <c r="K1142" i="2"/>
  <c r="I1142" i="2"/>
  <c r="G1142" i="2"/>
  <c r="E1142" i="2"/>
  <c r="M1141" i="2"/>
  <c r="K1141" i="2"/>
  <c r="I1141" i="2"/>
  <c r="G1141" i="2"/>
  <c r="M1140" i="2"/>
  <c r="K1140" i="2"/>
  <c r="I1140" i="2"/>
  <c r="G1140" i="2"/>
  <c r="E1140" i="2"/>
  <c r="M1139" i="2"/>
  <c r="K1139" i="2"/>
  <c r="I1139" i="2"/>
  <c r="G1139" i="2"/>
  <c r="M1138" i="2"/>
  <c r="K1138" i="2"/>
  <c r="I1138" i="2"/>
  <c r="G1138" i="2"/>
  <c r="E1138" i="2"/>
  <c r="M1137" i="2"/>
  <c r="K1137" i="2"/>
  <c r="I1137" i="2"/>
  <c r="G1137" i="2"/>
  <c r="M1136" i="2"/>
  <c r="K1136" i="2"/>
  <c r="I1136" i="2"/>
  <c r="G1136" i="2"/>
  <c r="E1136" i="2"/>
  <c r="M1135" i="2"/>
  <c r="K1135" i="2"/>
  <c r="I1135" i="2"/>
  <c r="G1135" i="2"/>
  <c r="M1134" i="2"/>
  <c r="K1134" i="2"/>
  <c r="I1134" i="2"/>
  <c r="G1134" i="2"/>
  <c r="E1134" i="2"/>
  <c r="M1133" i="2"/>
  <c r="K1133" i="2"/>
  <c r="I1133" i="2"/>
  <c r="G1133" i="2"/>
  <c r="M1132" i="2"/>
  <c r="K1132" i="2"/>
  <c r="I1132" i="2"/>
  <c r="G1132" i="2"/>
  <c r="M1131" i="2"/>
  <c r="K1131" i="2"/>
  <c r="I1131" i="2"/>
  <c r="G1131" i="2"/>
  <c r="M1130" i="2"/>
  <c r="K1130" i="2"/>
  <c r="I1130" i="2"/>
  <c r="G1130" i="2"/>
  <c r="E1130" i="2" s="1"/>
  <c r="M1129" i="2"/>
  <c r="K1129" i="2"/>
  <c r="I1129" i="2"/>
  <c r="G1129" i="2"/>
  <c r="E1129" i="2"/>
  <c r="M1128" i="2"/>
  <c r="K1128" i="2"/>
  <c r="I1128" i="2"/>
  <c r="G1128" i="2"/>
  <c r="E1128" i="2" s="1"/>
  <c r="M1127" i="2"/>
  <c r="K1127" i="2"/>
  <c r="I1127" i="2"/>
  <c r="G1127" i="2"/>
  <c r="M1126" i="2"/>
  <c r="K1126" i="2"/>
  <c r="I1126" i="2"/>
  <c r="G1126" i="2"/>
  <c r="E1126" i="2"/>
  <c r="M1125" i="2"/>
  <c r="K1125" i="2"/>
  <c r="I1125" i="2"/>
  <c r="G1125" i="2"/>
  <c r="M1124" i="2"/>
  <c r="K1124" i="2"/>
  <c r="I1124" i="2"/>
  <c r="G1124" i="2"/>
  <c r="E1124" i="2" s="1"/>
  <c r="M1123" i="2"/>
  <c r="K1123" i="2"/>
  <c r="I1123" i="2"/>
  <c r="G1123" i="2"/>
  <c r="E1123" i="2"/>
  <c r="M1122" i="2"/>
  <c r="K1122" i="2"/>
  <c r="I1122" i="2"/>
  <c r="G1122" i="2"/>
  <c r="E1122" i="2" s="1"/>
  <c r="M1121" i="2"/>
  <c r="K1121" i="2"/>
  <c r="I1121" i="2"/>
  <c r="G1121" i="2"/>
  <c r="E1121" i="2"/>
  <c r="M1120" i="2"/>
  <c r="K1120" i="2"/>
  <c r="I1120" i="2"/>
  <c r="G1120" i="2"/>
  <c r="E1120" i="2" s="1"/>
  <c r="M1119" i="2"/>
  <c r="K1119" i="2"/>
  <c r="I1119" i="2"/>
  <c r="G1119" i="2"/>
  <c r="E1119" i="2"/>
  <c r="M1118" i="2"/>
  <c r="K1118" i="2"/>
  <c r="I1118" i="2"/>
  <c r="G1118" i="2"/>
  <c r="E1118" i="2" s="1"/>
  <c r="M1117" i="2"/>
  <c r="K1117" i="2"/>
  <c r="I1117" i="2"/>
  <c r="G1117" i="2"/>
  <c r="E1117" i="2"/>
  <c r="M1116" i="2"/>
  <c r="K1116" i="2"/>
  <c r="I1116" i="2"/>
  <c r="G1116" i="2"/>
  <c r="E1116" i="2" s="1"/>
  <c r="M1115" i="2"/>
  <c r="K1115" i="2"/>
  <c r="I1115" i="2"/>
  <c r="G1115" i="2"/>
  <c r="E1115" i="2"/>
  <c r="M1114" i="2"/>
  <c r="K1114" i="2"/>
  <c r="I1114" i="2"/>
  <c r="G1114" i="2"/>
  <c r="E1114" i="2" s="1"/>
  <c r="M1113" i="2"/>
  <c r="K1113" i="2"/>
  <c r="I1113" i="2"/>
  <c r="G1113" i="2"/>
  <c r="M1112" i="2"/>
  <c r="K1112" i="2"/>
  <c r="I1112" i="2"/>
  <c r="G1112" i="2"/>
  <c r="E1112" i="2"/>
  <c r="M1111" i="2"/>
  <c r="K1111" i="2"/>
  <c r="I1111" i="2"/>
  <c r="G1111" i="2"/>
  <c r="M1110" i="2"/>
  <c r="K1110" i="2"/>
  <c r="I1110" i="2"/>
  <c r="G1110" i="2"/>
  <c r="E1110" i="2"/>
  <c r="M1109" i="2"/>
  <c r="K1109" i="2"/>
  <c r="I1109" i="2"/>
  <c r="G1109" i="2"/>
  <c r="M1108" i="2"/>
  <c r="K1108" i="2"/>
  <c r="I1108" i="2"/>
  <c r="G1108" i="2"/>
  <c r="E1108" i="2"/>
  <c r="M1107" i="2"/>
  <c r="K1107" i="2"/>
  <c r="I1107" i="2"/>
  <c r="G1107" i="2"/>
  <c r="M1106" i="2"/>
  <c r="K1106" i="2"/>
  <c r="I1106" i="2"/>
  <c r="G1106" i="2"/>
  <c r="E1106" i="2"/>
  <c r="M1105" i="2"/>
  <c r="K1105" i="2"/>
  <c r="I1105" i="2"/>
  <c r="G1105" i="2"/>
  <c r="M1104" i="2"/>
  <c r="K1104" i="2"/>
  <c r="I1104" i="2"/>
  <c r="G1104" i="2"/>
  <c r="E1104" i="2" s="1"/>
  <c r="M1103" i="2"/>
  <c r="K1103" i="2"/>
  <c r="I1103" i="2"/>
  <c r="G1103" i="2"/>
  <c r="E1103" i="2"/>
  <c r="M1102" i="2"/>
  <c r="K1102" i="2"/>
  <c r="I1102" i="2"/>
  <c r="G1102" i="2"/>
  <c r="E1102" i="2" s="1"/>
  <c r="M1101" i="2"/>
  <c r="K1101" i="2"/>
  <c r="I1101" i="2"/>
  <c r="G1101" i="2"/>
  <c r="M1100" i="2"/>
  <c r="K1100" i="2"/>
  <c r="I1100" i="2"/>
  <c r="G1100" i="2"/>
  <c r="E1100" i="2"/>
  <c r="M1099" i="2"/>
  <c r="K1099" i="2"/>
  <c r="I1099" i="2"/>
  <c r="G1099" i="2"/>
  <c r="M1098" i="2"/>
  <c r="K1098" i="2"/>
  <c r="I1098" i="2"/>
  <c r="G1098" i="2"/>
  <c r="M1097" i="2"/>
  <c r="K1097" i="2"/>
  <c r="I1097" i="2"/>
  <c r="G1097" i="2"/>
  <c r="E1097" i="2" s="1"/>
  <c r="M1096" i="2"/>
  <c r="K1096" i="2"/>
  <c r="I1096" i="2"/>
  <c r="G1096" i="2"/>
  <c r="M1095" i="2"/>
  <c r="K1095" i="2"/>
  <c r="I1095" i="2"/>
  <c r="G1095" i="2"/>
  <c r="M1094" i="2"/>
  <c r="K1094" i="2"/>
  <c r="I1094" i="2"/>
  <c r="G1094" i="2"/>
  <c r="M1093" i="2"/>
  <c r="K1093" i="2"/>
  <c r="I1093" i="2"/>
  <c r="G1093" i="2"/>
  <c r="E1093" i="2"/>
  <c r="M1092" i="2"/>
  <c r="K1092" i="2"/>
  <c r="I1092" i="2"/>
  <c r="G1092" i="2"/>
  <c r="M1091" i="2"/>
  <c r="K1091" i="2"/>
  <c r="I1091" i="2"/>
  <c r="G1091" i="2"/>
  <c r="E1091" i="2" s="1"/>
  <c r="M1090" i="2"/>
  <c r="K1090" i="2"/>
  <c r="I1090" i="2"/>
  <c r="G1090" i="2"/>
  <c r="M1089" i="2"/>
  <c r="K1089" i="2"/>
  <c r="I1089" i="2"/>
  <c r="G1089" i="2"/>
  <c r="M1088" i="2"/>
  <c r="K1088" i="2"/>
  <c r="I1088" i="2"/>
  <c r="G1088" i="2"/>
  <c r="M1087" i="2"/>
  <c r="K1087" i="2"/>
  <c r="I1087" i="2"/>
  <c r="G1087" i="2"/>
  <c r="E1087" i="2"/>
  <c r="M1086" i="2"/>
  <c r="K1086" i="2"/>
  <c r="I1086" i="2"/>
  <c r="G1086" i="2"/>
  <c r="M1085" i="2"/>
  <c r="K1085" i="2"/>
  <c r="I1085" i="2"/>
  <c r="G1085" i="2"/>
  <c r="E1085" i="2"/>
  <c r="M1084" i="2"/>
  <c r="K1084" i="2"/>
  <c r="I1084" i="2"/>
  <c r="G1084" i="2"/>
  <c r="M1083" i="2"/>
  <c r="K1083" i="2"/>
  <c r="I1083" i="2"/>
  <c r="G1083" i="2"/>
  <c r="M1082" i="2"/>
  <c r="K1082" i="2"/>
  <c r="I1082" i="2"/>
  <c r="G1082" i="2"/>
  <c r="M1081" i="2"/>
  <c r="K1081" i="2"/>
  <c r="I1081" i="2"/>
  <c r="G1081" i="2"/>
  <c r="E1081" i="2"/>
  <c r="M1080" i="2"/>
  <c r="K1080" i="2"/>
  <c r="I1080" i="2"/>
  <c r="G1080" i="2"/>
  <c r="M1079" i="2"/>
  <c r="K1079" i="2"/>
  <c r="I1079" i="2"/>
  <c r="G1079" i="2"/>
  <c r="E1079" i="2"/>
  <c r="M1078" i="2"/>
  <c r="K1078" i="2"/>
  <c r="I1078" i="2"/>
  <c r="G1078" i="2"/>
  <c r="M1077" i="2"/>
  <c r="K1077" i="2"/>
  <c r="I1077" i="2"/>
  <c r="G1077" i="2"/>
  <c r="E1077" i="2"/>
  <c r="M1076" i="2"/>
  <c r="K1076" i="2"/>
  <c r="I1076" i="2"/>
  <c r="G1076" i="2"/>
  <c r="M1075" i="2"/>
  <c r="K1075" i="2"/>
  <c r="I1075" i="2"/>
  <c r="G1075" i="2"/>
  <c r="E1075" i="2"/>
  <c r="M1074" i="2"/>
  <c r="K1074" i="2"/>
  <c r="I1074" i="2"/>
  <c r="G1074" i="2"/>
  <c r="M1073" i="2"/>
  <c r="K1073" i="2"/>
  <c r="I1073" i="2"/>
  <c r="G1073" i="2"/>
  <c r="M1072" i="2"/>
  <c r="K1072" i="2"/>
  <c r="I1072" i="2"/>
  <c r="G1072" i="2"/>
  <c r="M1071" i="2"/>
  <c r="K1071" i="2"/>
  <c r="I1071" i="2"/>
  <c r="G1071" i="2"/>
  <c r="E1071" i="2"/>
  <c r="M1070" i="2"/>
  <c r="K1070" i="2"/>
  <c r="I1070" i="2"/>
  <c r="G1070" i="2"/>
  <c r="M1069" i="2"/>
  <c r="K1069" i="2"/>
  <c r="I1069" i="2"/>
  <c r="G1069" i="2"/>
  <c r="E1069" i="2"/>
  <c r="M1068" i="2"/>
  <c r="K1068" i="2"/>
  <c r="I1068" i="2"/>
  <c r="G1068" i="2"/>
  <c r="M1067" i="2"/>
  <c r="K1067" i="2"/>
  <c r="I1067" i="2"/>
  <c r="G1067" i="2"/>
  <c r="E1067" i="2"/>
  <c r="M1066" i="2"/>
  <c r="K1066" i="2"/>
  <c r="I1066" i="2"/>
  <c r="G1066" i="2"/>
  <c r="M1065" i="2"/>
  <c r="K1065" i="2"/>
  <c r="I1065" i="2"/>
  <c r="G1065" i="2"/>
  <c r="M1064" i="2"/>
  <c r="K1064" i="2"/>
  <c r="I1064" i="2"/>
  <c r="G1064" i="2"/>
  <c r="M1063" i="2"/>
  <c r="K1063" i="2"/>
  <c r="I1063" i="2"/>
  <c r="G1063" i="2"/>
  <c r="E1063" i="2"/>
  <c r="M1062" i="2"/>
  <c r="K1062" i="2"/>
  <c r="I1062" i="2"/>
  <c r="G1062" i="2"/>
  <c r="E1062" i="2" s="1"/>
  <c r="M1061" i="2"/>
  <c r="K1061" i="2"/>
  <c r="I1061" i="2"/>
  <c r="G1061" i="2"/>
  <c r="E1061" i="2"/>
  <c r="M1060" i="2"/>
  <c r="K1060" i="2"/>
  <c r="I1060" i="2"/>
  <c r="G1060" i="2"/>
  <c r="M1059" i="2"/>
  <c r="K1059" i="2"/>
  <c r="I1059" i="2"/>
  <c r="G1059" i="2"/>
  <c r="M1058" i="2"/>
  <c r="K1058" i="2"/>
  <c r="I1058" i="2"/>
  <c r="G1058" i="2"/>
  <c r="M1057" i="2"/>
  <c r="K1057" i="2"/>
  <c r="I1057" i="2"/>
  <c r="G1057" i="2"/>
  <c r="M1056" i="2"/>
  <c r="K1056" i="2"/>
  <c r="I1056" i="2"/>
  <c r="G1056" i="2"/>
  <c r="M1055" i="2"/>
  <c r="K1055" i="2"/>
  <c r="I1055" i="2"/>
  <c r="G1055" i="2"/>
  <c r="E1055" i="2"/>
  <c r="M1054" i="2"/>
  <c r="K1054" i="2"/>
  <c r="I1054" i="2"/>
  <c r="G1054" i="2"/>
  <c r="E1054" i="2" s="1"/>
  <c r="M1053" i="2"/>
  <c r="K1053" i="2"/>
  <c r="I1053" i="2"/>
  <c r="G1053" i="2"/>
  <c r="M1052" i="2"/>
  <c r="K1052" i="2"/>
  <c r="I1052" i="2"/>
  <c r="G1052" i="2"/>
  <c r="E1052" i="2"/>
  <c r="M1051" i="2"/>
  <c r="K1051" i="2"/>
  <c r="I1051" i="2"/>
  <c r="G1051" i="2"/>
  <c r="M1050" i="2"/>
  <c r="K1050" i="2"/>
  <c r="I1050" i="2"/>
  <c r="G1050" i="2"/>
  <c r="E1050" i="2"/>
  <c r="M1049" i="2"/>
  <c r="K1049" i="2"/>
  <c r="I1049" i="2"/>
  <c r="G1049" i="2"/>
  <c r="M1048" i="2"/>
  <c r="K1048" i="2"/>
  <c r="I1048" i="2"/>
  <c r="G1048" i="2"/>
  <c r="E1048" i="2"/>
  <c r="M1047" i="2"/>
  <c r="K1047" i="2"/>
  <c r="I1047" i="2"/>
  <c r="G1047" i="2"/>
  <c r="M1046" i="2"/>
  <c r="K1046" i="2"/>
  <c r="I1046" i="2"/>
  <c r="G1046" i="2"/>
  <c r="E1046" i="2"/>
  <c r="M1045" i="2"/>
  <c r="K1045" i="2"/>
  <c r="I1045" i="2"/>
  <c r="G1045" i="2"/>
  <c r="M1044" i="2"/>
  <c r="K1044" i="2"/>
  <c r="I1044" i="2"/>
  <c r="G1044" i="2"/>
  <c r="E1044" i="2"/>
  <c r="M1043" i="2"/>
  <c r="K1043" i="2"/>
  <c r="I1043" i="2"/>
  <c r="G1043" i="2"/>
  <c r="M1042" i="2"/>
  <c r="K1042" i="2"/>
  <c r="I1042" i="2"/>
  <c r="G1042" i="2"/>
  <c r="E1042" i="2"/>
  <c r="M1041" i="2"/>
  <c r="K1041" i="2"/>
  <c r="I1041" i="2"/>
  <c r="G1041" i="2"/>
  <c r="M1040" i="2"/>
  <c r="K1040" i="2"/>
  <c r="I1040" i="2"/>
  <c r="G1040" i="2"/>
  <c r="E1040" i="2"/>
  <c r="M1039" i="2"/>
  <c r="K1039" i="2"/>
  <c r="I1039" i="2"/>
  <c r="G1039" i="2"/>
  <c r="M1038" i="2"/>
  <c r="K1038" i="2"/>
  <c r="I1038" i="2"/>
  <c r="G1038" i="2"/>
  <c r="E1038" i="2"/>
  <c r="M1037" i="2"/>
  <c r="K1037" i="2"/>
  <c r="I1037" i="2"/>
  <c r="G1037" i="2"/>
  <c r="M1036" i="2"/>
  <c r="K1036" i="2"/>
  <c r="I1036" i="2"/>
  <c r="G1036" i="2"/>
  <c r="E1036" i="2"/>
  <c r="M1035" i="2"/>
  <c r="K1035" i="2"/>
  <c r="I1035" i="2"/>
  <c r="G1035" i="2"/>
  <c r="M1034" i="2"/>
  <c r="K1034" i="2"/>
  <c r="I1034" i="2"/>
  <c r="G1034" i="2"/>
  <c r="E1034" i="2" s="1"/>
  <c r="M1033" i="2"/>
  <c r="K1033" i="2"/>
  <c r="I1033" i="2"/>
  <c r="G1033" i="2"/>
  <c r="E1033" i="2"/>
  <c r="M1032" i="2"/>
  <c r="K1032" i="2"/>
  <c r="I1032" i="2"/>
  <c r="G1032" i="2"/>
  <c r="E1032" i="2" s="1"/>
  <c r="M1031" i="2"/>
  <c r="K1031" i="2"/>
  <c r="I1031" i="2"/>
  <c r="G1031" i="2"/>
  <c r="E1031" i="2"/>
  <c r="M1030" i="2"/>
  <c r="K1030" i="2"/>
  <c r="I1030" i="2"/>
  <c r="G1030" i="2"/>
  <c r="E1030" i="2" s="1"/>
  <c r="M1029" i="2"/>
  <c r="K1029" i="2"/>
  <c r="I1029" i="2"/>
  <c r="G1029" i="2"/>
  <c r="E1029" i="2"/>
  <c r="M1028" i="2"/>
  <c r="K1028" i="2"/>
  <c r="I1028" i="2"/>
  <c r="G1028" i="2"/>
  <c r="E1028" i="2" s="1"/>
  <c r="M1027" i="2"/>
  <c r="K1027" i="2"/>
  <c r="I1027" i="2"/>
  <c r="G1027" i="2"/>
  <c r="E1027" i="2"/>
  <c r="M1026" i="2"/>
  <c r="K1026" i="2"/>
  <c r="I1026" i="2"/>
  <c r="G1026" i="2"/>
  <c r="E1026" i="2" s="1"/>
  <c r="M1025" i="2"/>
  <c r="K1025" i="2"/>
  <c r="I1025" i="2"/>
  <c r="G1025" i="2"/>
  <c r="E1025" i="2"/>
  <c r="M1024" i="2"/>
  <c r="K1024" i="2"/>
  <c r="I1024" i="2"/>
  <c r="G1024" i="2"/>
  <c r="E1024" i="2" s="1"/>
  <c r="M1023" i="2"/>
  <c r="K1023" i="2"/>
  <c r="I1023" i="2"/>
  <c r="G1023" i="2"/>
  <c r="E1023" i="2" s="1"/>
  <c r="M1022" i="2"/>
  <c r="K1022" i="2"/>
  <c r="I1022" i="2"/>
  <c r="G1022" i="2"/>
  <c r="M1021" i="2"/>
  <c r="K1021" i="2"/>
  <c r="I1021" i="2"/>
  <c r="G1021" i="2"/>
  <c r="M1020" i="2"/>
  <c r="K1020" i="2"/>
  <c r="I1020" i="2"/>
  <c r="G1020" i="2"/>
  <c r="E1020" i="2" s="1"/>
  <c r="M1019" i="2"/>
  <c r="K1019" i="2"/>
  <c r="I1019" i="2"/>
  <c r="G1019" i="2"/>
  <c r="M1018" i="2"/>
  <c r="K1018" i="2"/>
  <c r="I1018" i="2"/>
  <c r="G1018" i="2"/>
  <c r="E1018" i="2" s="1"/>
  <c r="M1017" i="2"/>
  <c r="K1017" i="2"/>
  <c r="I1017" i="2"/>
  <c r="G1017" i="2"/>
  <c r="E1017" i="2"/>
  <c r="M1014" i="2"/>
  <c r="K1014" i="2"/>
  <c r="I1014" i="2"/>
  <c r="G1014" i="2"/>
  <c r="M1012" i="2"/>
  <c r="K1012" i="2"/>
  <c r="I1012" i="2"/>
  <c r="G1012" i="2"/>
  <c r="E1012" i="2"/>
  <c r="M1011" i="2"/>
  <c r="K1011" i="2"/>
  <c r="I1011" i="2"/>
  <c r="G1011" i="2"/>
  <c r="E1011" i="2" s="1"/>
  <c r="M1010" i="2"/>
  <c r="K1010" i="2"/>
  <c r="I1010" i="2"/>
  <c r="G1010" i="2"/>
  <c r="M1009" i="2"/>
  <c r="K1009" i="2"/>
  <c r="I1009" i="2"/>
  <c r="G1009" i="2"/>
  <c r="M1008" i="2"/>
  <c r="K1008" i="2"/>
  <c r="I1008" i="2"/>
  <c r="G1008" i="2"/>
  <c r="M1007" i="2"/>
  <c r="K1007" i="2"/>
  <c r="I1007" i="2"/>
  <c r="G1007" i="2"/>
  <c r="E1007" i="2"/>
  <c r="M1006" i="2"/>
  <c r="K1006" i="2"/>
  <c r="I1006" i="2"/>
  <c r="G1006" i="2"/>
  <c r="M1005" i="2"/>
  <c r="K1005" i="2"/>
  <c r="I1005" i="2"/>
  <c r="G1005" i="2"/>
  <c r="E1005" i="2"/>
  <c r="M1004" i="2"/>
  <c r="K1004" i="2"/>
  <c r="I1004" i="2"/>
  <c r="G1004" i="2"/>
  <c r="M1003" i="2"/>
  <c r="K1003" i="2"/>
  <c r="I1003" i="2"/>
  <c r="G1003" i="2"/>
  <c r="E1003" i="2"/>
  <c r="M1002" i="2"/>
  <c r="K1002" i="2"/>
  <c r="I1002" i="2"/>
  <c r="G1002" i="2"/>
  <c r="M1001" i="2"/>
  <c r="K1001" i="2"/>
  <c r="I1001" i="2"/>
  <c r="G1001" i="2"/>
  <c r="E1001" i="2" s="1"/>
  <c r="M1000" i="2"/>
  <c r="K1000" i="2"/>
  <c r="I1000" i="2"/>
  <c r="G1000" i="2"/>
  <c r="E1000" i="2"/>
  <c r="M999" i="2"/>
  <c r="K999" i="2"/>
  <c r="I999" i="2"/>
  <c r="G999" i="2"/>
  <c r="E999" i="2" s="1"/>
  <c r="M998" i="2"/>
  <c r="K998" i="2"/>
  <c r="I998" i="2"/>
  <c r="G998" i="2"/>
  <c r="E998" i="2"/>
  <c r="M997" i="2"/>
  <c r="K997" i="2"/>
  <c r="I997" i="2"/>
  <c r="G997" i="2"/>
  <c r="M996" i="2"/>
  <c r="K996" i="2"/>
  <c r="I996" i="2"/>
  <c r="G996" i="2"/>
  <c r="E996" i="2"/>
  <c r="M995" i="2"/>
  <c r="K995" i="2"/>
  <c r="I995" i="2"/>
  <c r="G995" i="2"/>
  <c r="M994" i="2"/>
  <c r="K994" i="2"/>
  <c r="I994" i="2"/>
  <c r="G994" i="2"/>
  <c r="E994" i="2"/>
  <c r="M993" i="2"/>
  <c r="K993" i="2"/>
  <c r="I993" i="2"/>
  <c r="G993" i="2"/>
  <c r="M992" i="2"/>
  <c r="K992" i="2"/>
  <c r="I992" i="2"/>
  <c r="G992" i="2"/>
  <c r="E992" i="2"/>
  <c r="M991" i="2"/>
  <c r="K991" i="2"/>
  <c r="I991" i="2"/>
  <c r="G991" i="2"/>
  <c r="M990" i="2"/>
  <c r="K990" i="2"/>
  <c r="I990" i="2"/>
  <c r="G990" i="2"/>
  <c r="M989" i="2"/>
  <c r="K989" i="2"/>
  <c r="I989" i="2"/>
  <c r="G989" i="2"/>
  <c r="M988" i="2"/>
  <c r="K988" i="2"/>
  <c r="I988" i="2"/>
  <c r="G988" i="2"/>
  <c r="E988" i="2"/>
  <c r="M987" i="2"/>
  <c r="K987" i="2"/>
  <c r="I987" i="2"/>
  <c r="G987" i="2"/>
  <c r="M986" i="2"/>
  <c r="K986" i="2"/>
  <c r="I986" i="2"/>
  <c r="G986" i="2"/>
  <c r="E986" i="2"/>
  <c r="M985" i="2"/>
  <c r="K985" i="2"/>
  <c r="I985" i="2"/>
  <c r="G985" i="2"/>
  <c r="M984" i="2"/>
  <c r="K984" i="2"/>
  <c r="I984" i="2"/>
  <c r="G984" i="2"/>
  <c r="E984" i="2"/>
  <c r="M983" i="2"/>
  <c r="K983" i="2"/>
  <c r="I983" i="2"/>
  <c r="G983" i="2"/>
  <c r="M982" i="2"/>
  <c r="K982" i="2"/>
  <c r="I982" i="2"/>
  <c r="G982" i="2"/>
  <c r="E982" i="2"/>
  <c r="M981" i="2"/>
  <c r="K981" i="2"/>
  <c r="I981" i="2"/>
  <c r="G981" i="2"/>
  <c r="M980" i="2"/>
  <c r="K980" i="2"/>
  <c r="I980" i="2"/>
  <c r="G980" i="2"/>
  <c r="E980" i="2"/>
  <c r="M979" i="2"/>
  <c r="K979" i="2"/>
  <c r="I979" i="2"/>
  <c r="G979" i="2"/>
  <c r="M978" i="2"/>
  <c r="K978" i="2"/>
  <c r="I978" i="2"/>
  <c r="G978" i="2"/>
  <c r="E978" i="2"/>
  <c r="M977" i="2"/>
  <c r="K977" i="2"/>
  <c r="I977" i="2"/>
  <c r="G977" i="2"/>
  <c r="M976" i="2"/>
  <c r="K976" i="2"/>
  <c r="I976" i="2"/>
  <c r="G976" i="2"/>
  <c r="E976" i="2"/>
  <c r="M975" i="2"/>
  <c r="K975" i="2"/>
  <c r="I975" i="2"/>
  <c r="G975" i="2"/>
  <c r="M974" i="2"/>
  <c r="K974" i="2"/>
  <c r="I974" i="2"/>
  <c r="G974" i="2"/>
  <c r="E974" i="2"/>
  <c r="M973" i="2"/>
  <c r="K973" i="2"/>
  <c r="I973" i="2"/>
  <c r="G973" i="2"/>
  <c r="M972" i="2"/>
  <c r="K972" i="2"/>
  <c r="I972" i="2"/>
  <c r="G972" i="2"/>
  <c r="E972" i="2"/>
  <c r="M971" i="2"/>
  <c r="K971" i="2"/>
  <c r="I971" i="2"/>
  <c r="G971" i="2"/>
  <c r="M970" i="2"/>
  <c r="K970" i="2"/>
  <c r="I970" i="2"/>
  <c r="G970" i="2"/>
  <c r="E970" i="2"/>
  <c r="M969" i="2"/>
  <c r="K969" i="2"/>
  <c r="I969" i="2"/>
  <c r="G969" i="2"/>
  <c r="M968" i="2"/>
  <c r="K968" i="2"/>
  <c r="I968" i="2"/>
  <c r="G968" i="2"/>
  <c r="E968" i="2"/>
  <c r="M967" i="2"/>
  <c r="K967" i="2"/>
  <c r="I967" i="2"/>
  <c r="G967" i="2"/>
  <c r="M966" i="2"/>
  <c r="K966" i="2"/>
  <c r="I966" i="2"/>
  <c r="G966" i="2"/>
  <c r="E966" i="2"/>
  <c r="M965" i="2"/>
  <c r="K965" i="2"/>
  <c r="I965" i="2"/>
  <c r="G965" i="2"/>
  <c r="M964" i="2"/>
  <c r="K964" i="2"/>
  <c r="I964" i="2"/>
  <c r="G964" i="2"/>
  <c r="E964" i="2"/>
  <c r="M963" i="2"/>
  <c r="K963" i="2"/>
  <c r="I963" i="2"/>
  <c r="G963" i="2"/>
  <c r="M962" i="2"/>
  <c r="K962" i="2"/>
  <c r="I962" i="2"/>
  <c r="G962" i="2"/>
  <c r="E962" i="2"/>
  <c r="M961" i="2"/>
  <c r="K961" i="2"/>
  <c r="I961" i="2"/>
  <c r="G961" i="2"/>
  <c r="M960" i="2"/>
  <c r="K960" i="2"/>
  <c r="I960" i="2"/>
  <c r="G960" i="2"/>
  <c r="E960" i="2"/>
  <c r="M959" i="2"/>
  <c r="K959" i="2"/>
  <c r="I959" i="2"/>
  <c r="G959" i="2"/>
  <c r="M958" i="2"/>
  <c r="K958" i="2"/>
  <c r="I958" i="2"/>
  <c r="G958" i="2"/>
  <c r="E958" i="2"/>
  <c r="M957" i="2"/>
  <c r="K957" i="2"/>
  <c r="I957" i="2"/>
  <c r="G957" i="2"/>
  <c r="M956" i="2"/>
  <c r="K956" i="2"/>
  <c r="I956" i="2"/>
  <c r="G956" i="2"/>
  <c r="E956" i="2"/>
  <c r="M955" i="2"/>
  <c r="K955" i="2"/>
  <c r="I955" i="2"/>
  <c r="G955" i="2"/>
  <c r="M954" i="2"/>
  <c r="K954" i="2"/>
  <c r="I954" i="2"/>
  <c r="G954" i="2"/>
  <c r="E954" i="2"/>
  <c r="M953" i="2"/>
  <c r="K953" i="2"/>
  <c r="I953" i="2"/>
  <c r="G953" i="2"/>
  <c r="M952" i="2"/>
  <c r="K952" i="2"/>
  <c r="I952" i="2"/>
  <c r="G952" i="2"/>
  <c r="E952" i="2"/>
  <c r="M951" i="2"/>
  <c r="K951" i="2"/>
  <c r="I951" i="2"/>
  <c r="G951" i="2"/>
  <c r="M950" i="2"/>
  <c r="K950" i="2"/>
  <c r="I950" i="2"/>
  <c r="G950" i="2"/>
  <c r="E950" i="2"/>
  <c r="M949" i="2"/>
  <c r="K949" i="2"/>
  <c r="I949" i="2"/>
  <c r="G949" i="2"/>
  <c r="M948" i="2"/>
  <c r="K948" i="2"/>
  <c r="I948" i="2"/>
  <c r="G948" i="2"/>
  <c r="E948" i="2"/>
  <c r="M947" i="2"/>
  <c r="K947" i="2"/>
  <c r="I947" i="2"/>
  <c r="G947" i="2"/>
  <c r="M946" i="2"/>
  <c r="K946" i="2"/>
  <c r="I946" i="2"/>
  <c r="G946" i="2"/>
  <c r="E946" i="2"/>
  <c r="M945" i="2"/>
  <c r="K945" i="2"/>
  <c r="I945" i="2"/>
  <c r="G945" i="2"/>
  <c r="M944" i="2"/>
  <c r="K944" i="2"/>
  <c r="I944" i="2"/>
  <c r="G944" i="2"/>
  <c r="E944" i="2"/>
  <c r="M943" i="2"/>
  <c r="K943" i="2"/>
  <c r="I943" i="2"/>
  <c r="G943" i="2"/>
  <c r="M942" i="2"/>
  <c r="K942" i="2"/>
  <c r="I942" i="2"/>
  <c r="G942" i="2"/>
  <c r="E942" i="2"/>
  <c r="M941" i="2"/>
  <c r="K941" i="2"/>
  <c r="I941" i="2"/>
  <c r="G941" i="2"/>
  <c r="M940" i="2"/>
  <c r="K940" i="2"/>
  <c r="I940" i="2"/>
  <c r="G940" i="2"/>
  <c r="E940" i="2"/>
  <c r="M939" i="2"/>
  <c r="K939" i="2"/>
  <c r="I939" i="2"/>
  <c r="G939" i="2"/>
  <c r="M938" i="2"/>
  <c r="K938" i="2"/>
  <c r="I938" i="2"/>
  <c r="G938" i="2"/>
  <c r="E938" i="2"/>
  <c r="M937" i="2"/>
  <c r="K937" i="2"/>
  <c r="I937" i="2"/>
  <c r="G937" i="2"/>
  <c r="M936" i="2"/>
  <c r="K936" i="2"/>
  <c r="I936" i="2"/>
  <c r="G936" i="2"/>
  <c r="E936" i="2"/>
  <c r="M935" i="2"/>
  <c r="K935" i="2"/>
  <c r="I935" i="2"/>
  <c r="G935" i="2"/>
  <c r="M934" i="2"/>
  <c r="K934" i="2"/>
  <c r="I934" i="2"/>
  <c r="G934" i="2"/>
  <c r="E934" i="2"/>
  <c r="M933" i="2"/>
  <c r="K933" i="2"/>
  <c r="I933" i="2"/>
  <c r="G933" i="2"/>
  <c r="M932" i="2"/>
  <c r="K932" i="2"/>
  <c r="I932" i="2"/>
  <c r="G932" i="2"/>
  <c r="E932" i="2"/>
  <c r="M931" i="2"/>
  <c r="K931" i="2"/>
  <c r="I931" i="2"/>
  <c r="G931" i="2"/>
  <c r="M930" i="2"/>
  <c r="K930" i="2"/>
  <c r="I930" i="2"/>
  <c r="G930" i="2"/>
  <c r="E930" i="2"/>
  <c r="M929" i="2"/>
  <c r="K929" i="2"/>
  <c r="I929" i="2"/>
  <c r="G929" i="2"/>
  <c r="M928" i="2"/>
  <c r="K928" i="2"/>
  <c r="I928" i="2"/>
  <c r="G928" i="2"/>
  <c r="E928" i="2"/>
  <c r="M927" i="2"/>
  <c r="K927" i="2"/>
  <c r="I927" i="2"/>
  <c r="G927" i="2"/>
  <c r="M926" i="2"/>
  <c r="K926" i="2"/>
  <c r="I926" i="2"/>
  <c r="G926" i="2"/>
  <c r="M924" i="2"/>
  <c r="K924" i="2"/>
  <c r="I924" i="2"/>
  <c r="G924" i="2"/>
  <c r="M923" i="2"/>
  <c r="K923" i="2"/>
  <c r="I923" i="2"/>
  <c r="G923" i="2"/>
  <c r="E923" i="2"/>
  <c r="M922" i="2"/>
  <c r="K922" i="2"/>
  <c r="I922" i="2"/>
  <c r="G922" i="2"/>
  <c r="E922" i="2" s="1"/>
  <c r="M921" i="2"/>
  <c r="K921" i="2"/>
  <c r="I921" i="2"/>
  <c r="G921" i="2"/>
  <c r="E921" i="2"/>
  <c r="M920" i="2"/>
  <c r="K920" i="2"/>
  <c r="I920" i="2"/>
  <c r="G920" i="2"/>
  <c r="E920" i="2" s="1"/>
  <c r="M919" i="2"/>
  <c r="K919" i="2"/>
  <c r="I919" i="2"/>
  <c r="G919" i="2"/>
  <c r="E919" i="2"/>
  <c r="M918" i="2"/>
  <c r="K918" i="2"/>
  <c r="I918" i="2"/>
  <c r="G918" i="2"/>
  <c r="E918" i="2" s="1"/>
  <c r="M917" i="2"/>
  <c r="K917" i="2"/>
  <c r="I917" i="2"/>
  <c r="G917" i="2"/>
  <c r="E917" i="2"/>
  <c r="M916" i="2"/>
  <c r="K916" i="2"/>
  <c r="I916" i="2"/>
  <c r="G916" i="2"/>
  <c r="E916" i="2" s="1"/>
  <c r="M915" i="2"/>
  <c r="K915" i="2"/>
  <c r="I915" i="2"/>
  <c r="G915" i="2"/>
  <c r="E915" i="2"/>
  <c r="M914" i="2"/>
  <c r="K914" i="2"/>
  <c r="I914" i="2"/>
  <c r="G914" i="2"/>
  <c r="E914" i="2" s="1"/>
  <c r="M913" i="2"/>
  <c r="K913" i="2"/>
  <c r="I913" i="2"/>
  <c r="G913" i="2"/>
  <c r="E913" i="2"/>
  <c r="M912" i="2"/>
  <c r="K912" i="2"/>
  <c r="I912" i="2"/>
  <c r="G912" i="2"/>
  <c r="E912" i="2" s="1"/>
  <c r="M911" i="2"/>
  <c r="K911" i="2"/>
  <c r="I911" i="2"/>
  <c r="G911" i="2"/>
  <c r="E911" i="2"/>
  <c r="M910" i="2"/>
  <c r="K910" i="2"/>
  <c r="I910" i="2"/>
  <c r="G910" i="2"/>
  <c r="E910" i="2" s="1"/>
  <c r="M909" i="2"/>
  <c r="K909" i="2"/>
  <c r="I909" i="2"/>
  <c r="G909" i="2"/>
  <c r="E909" i="2"/>
  <c r="M908" i="2"/>
  <c r="K908" i="2"/>
  <c r="I908" i="2"/>
  <c r="G908" i="2"/>
  <c r="E908" i="2" s="1"/>
  <c r="M907" i="2"/>
  <c r="K907" i="2"/>
  <c r="I907" i="2"/>
  <c r="G907" i="2"/>
  <c r="E907" i="2"/>
  <c r="M906" i="2"/>
  <c r="K906" i="2"/>
  <c r="I906" i="2"/>
  <c r="G906" i="2"/>
  <c r="E906" i="2" s="1"/>
  <c r="M905" i="2"/>
  <c r="K905" i="2"/>
  <c r="I905" i="2"/>
  <c r="G905" i="2"/>
  <c r="M904" i="2"/>
  <c r="K904" i="2"/>
  <c r="I904" i="2"/>
  <c r="G904" i="2"/>
  <c r="E904" i="2"/>
  <c r="M903" i="2"/>
  <c r="K903" i="2"/>
  <c r="I903" i="2"/>
  <c r="G903" i="2"/>
  <c r="M902" i="2"/>
  <c r="K902" i="2"/>
  <c r="I902" i="2"/>
  <c r="G902" i="2"/>
  <c r="E902" i="2"/>
  <c r="M901" i="2"/>
  <c r="K901" i="2"/>
  <c r="I901" i="2"/>
  <c r="G901" i="2"/>
  <c r="M900" i="2"/>
  <c r="K900" i="2"/>
  <c r="I900" i="2"/>
  <c r="G900" i="2"/>
  <c r="E900" i="2"/>
  <c r="M899" i="2"/>
  <c r="K899" i="2"/>
  <c r="I899" i="2"/>
  <c r="G899" i="2"/>
  <c r="M898" i="2"/>
  <c r="K898" i="2"/>
  <c r="I898" i="2"/>
  <c r="G898" i="2"/>
  <c r="E898" i="2"/>
  <c r="M897" i="2"/>
  <c r="K897" i="2"/>
  <c r="I897" i="2"/>
  <c r="G897" i="2"/>
  <c r="M896" i="2"/>
  <c r="K896" i="2"/>
  <c r="I896" i="2"/>
  <c r="G896" i="2"/>
  <c r="E896" i="2"/>
  <c r="M895" i="2"/>
  <c r="K895" i="2"/>
  <c r="I895" i="2"/>
  <c r="G895" i="2"/>
  <c r="M894" i="2"/>
  <c r="K894" i="2"/>
  <c r="I894" i="2"/>
  <c r="G894" i="2"/>
  <c r="E894" i="2"/>
  <c r="M893" i="2"/>
  <c r="K893" i="2"/>
  <c r="I893" i="2"/>
  <c r="G893" i="2"/>
  <c r="M888" i="2"/>
  <c r="K888" i="2"/>
  <c r="I888" i="2"/>
  <c r="G888" i="2"/>
  <c r="E888" i="2" s="1"/>
  <c r="M887" i="2"/>
  <c r="K887" i="2"/>
  <c r="I887" i="2"/>
  <c r="G887" i="2"/>
  <c r="E887" i="2"/>
  <c r="M886" i="2"/>
  <c r="K886" i="2"/>
  <c r="I886" i="2"/>
  <c r="G886" i="2"/>
  <c r="E886" i="2" s="1"/>
  <c r="M885" i="2"/>
  <c r="K885" i="2"/>
  <c r="I885" i="2"/>
  <c r="G885" i="2"/>
  <c r="M884" i="2"/>
  <c r="K884" i="2"/>
  <c r="I884" i="2"/>
  <c r="G884" i="2"/>
  <c r="E884" i="2"/>
  <c r="M883" i="2"/>
  <c r="K883" i="2"/>
  <c r="I883" i="2"/>
  <c r="G883" i="2"/>
  <c r="M882" i="2"/>
  <c r="K882" i="2"/>
  <c r="I882" i="2"/>
  <c r="G882" i="2"/>
  <c r="E882" i="2"/>
  <c r="M881" i="2"/>
  <c r="K881" i="2"/>
  <c r="I881" i="2"/>
  <c r="G881" i="2"/>
  <c r="M880" i="2"/>
  <c r="K880" i="2"/>
  <c r="I880" i="2"/>
  <c r="G880" i="2"/>
  <c r="E880" i="2"/>
  <c r="M879" i="2"/>
  <c r="K879" i="2"/>
  <c r="I879" i="2"/>
  <c r="G879" i="2"/>
  <c r="M878" i="2"/>
  <c r="K878" i="2"/>
  <c r="I878" i="2"/>
  <c r="G878" i="2"/>
  <c r="E878" i="2"/>
  <c r="M876" i="2"/>
  <c r="K876" i="2"/>
  <c r="I876" i="2"/>
  <c r="G876" i="2"/>
  <c r="M875" i="2"/>
  <c r="K875" i="2"/>
  <c r="I875" i="2"/>
  <c r="G875" i="2"/>
  <c r="E875" i="2" s="1"/>
  <c r="M874" i="2"/>
  <c r="K874" i="2"/>
  <c r="I874" i="2"/>
  <c r="G874" i="2"/>
  <c r="E874" i="2"/>
  <c r="M873" i="2"/>
  <c r="K873" i="2"/>
  <c r="I873" i="2"/>
  <c r="G873" i="2"/>
  <c r="E873" i="2" s="1"/>
  <c r="M872" i="2"/>
  <c r="K872" i="2"/>
  <c r="I872" i="2"/>
  <c r="G872" i="2"/>
  <c r="E872" i="2"/>
  <c r="M871" i="2"/>
  <c r="K871" i="2"/>
  <c r="I871" i="2"/>
  <c r="G871" i="2"/>
  <c r="E871" i="2" s="1"/>
  <c r="M870" i="2"/>
  <c r="K870" i="2"/>
  <c r="I870" i="2"/>
  <c r="G870" i="2"/>
  <c r="E870" i="2"/>
  <c r="M869" i="2"/>
  <c r="K869" i="2"/>
  <c r="I869" i="2"/>
  <c r="G869" i="2"/>
  <c r="E869" i="2" s="1"/>
  <c r="M868" i="2"/>
  <c r="K868" i="2"/>
  <c r="I868" i="2"/>
  <c r="G868" i="2"/>
  <c r="M867" i="2"/>
  <c r="K867" i="2"/>
  <c r="I867" i="2"/>
  <c r="G867" i="2"/>
  <c r="E867" i="2" s="1"/>
  <c r="M866" i="2"/>
  <c r="K866" i="2"/>
  <c r="I866" i="2"/>
  <c r="G866" i="2"/>
  <c r="E866" i="2"/>
  <c r="M865" i="2"/>
  <c r="K865" i="2"/>
  <c r="I865" i="2"/>
  <c r="G865" i="2"/>
  <c r="E865" i="2" s="1"/>
  <c r="M864" i="2"/>
  <c r="K864" i="2"/>
  <c r="I864" i="2"/>
  <c r="G864" i="2"/>
  <c r="E864" i="2"/>
  <c r="M863" i="2"/>
  <c r="K863" i="2"/>
  <c r="I863" i="2"/>
  <c r="G863" i="2"/>
  <c r="E863" i="2" s="1"/>
  <c r="M862" i="2"/>
  <c r="K862" i="2"/>
  <c r="I862" i="2"/>
  <c r="G862" i="2"/>
  <c r="E862" i="2"/>
  <c r="M861" i="2"/>
  <c r="K861" i="2"/>
  <c r="I861" i="2"/>
  <c r="G861" i="2"/>
  <c r="E861" i="2" s="1"/>
  <c r="M860" i="2"/>
  <c r="K860" i="2"/>
  <c r="I860" i="2"/>
  <c r="G860" i="2"/>
  <c r="E860" i="2"/>
  <c r="M859" i="2"/>
  <c r="K859" i="2"/>
  <c r="I859" i="2"/>
  <c r="G859" i="2"/>
  <c r="E859" i="2" s="1"/>
  <c r="M858" i="2"/>
  <c r="K858" i="2"/>
  <c r="I858" i="2"/>
  <c r="G858" i="2"/>
  <c r="E858" i="2"/>
  <c r="M857" i="2"/>
  <c r="K857" i="2"/>
  <c r="I857" i="2"/>
  <c r="G857" i="2"/>
  <c r="E857" i="2" s="1"/>
  <c r="M856" i="2"/>
  <c r="K856" i="2"/>
  <c r="I856" i="2"/>
  <c r="G856" i="2"/>
  <c r="E856" i="2"/>
  <c r="M855" i="2"/>
  <c r="K855" i="2"/>
  <c r="I855" i="2"/>
  <c r="G855" i="2"/>
  <c r="E855" i="2" s="1"/>
  <c r="M854" i="2"/>
  <c r="K854" i="2"/>
  <c r="I854" i="2"/>
  <c r="G854" i="2"/>
  <c r="E854" i="2"/>
  <c r="M853" i="2"/>
  <c r="K853" i="2"/>
  <c r="I853" i="2"/>
  <c r="G853" i="2"/>
  <c r="E853" i="2" s="1"/>
  <c r="M852" i="2"/>
  <c r="K852" i="2"/>
  <c r="I852" i="2"/>
  <c r="G852" i="2"/>
  <c r="E852" i="2"/>
  <c r="M851" i="2"/>
  <c r="K851" i="2"/>
  <c r="I851" i="2"/>
  <c r="G851" i="2"/>
  <c r="E851" i="2" s="1"/>
  <c r="M850" i="2"/>
  <c r="K850" i="2"/>
  <c r="I850" i="2"/>
  <c r="G850" i="2"/>
  <c r="E850" i="2"/>
  <c r="M849" i="2"/>
  <c r="K849" i="2"/>
  <c r="I849" i="2"/>
  <c r="G849" i="2"/>
  <c r="E849" i="2" s="1"/>
  <c r="M847" i="2"/>
  <c r="K847" i="2"/>
  <c r="I847" i="2"/>
  <c r="G847" i="2"/>
  <c r="E847" i="2"/>
  <c r="M846" i="2"/>
  <c r="K846" i="2"/>
  <c r="I846" i="2"/>
  <c r="G846" i="2"/>
  <c r="E846" i="2" s="1"/>
  <c r="M845" i="2"/>
  <c r="K845" i="2"/>
  <c r="I845" i="2"/>
  <c r="G845" i="2"/>
  <c r="E845" i="2"/>
  <c r="M844" i="2"/>
  <c r="K844" i="2"/>
  <c r="I844" i="2"/>
  <c r="G844" i="2"/>
  <c r="E844" i="2" s="1"/>
  <c r="M843" i="2"/>
  <c r="K843" i="2"/>
  <c r="I843" i="2"/>
  <c r="G843" i="2"/>
  <c r="M842" i="2"/>
  <c r="K842" i="2"/>
  <c r="I842" i="2"/>
  <c r="G842" i="2"/>
  <c r="E842" i="2" s="1"/>
  <c r="M841" i="2"/>
  <c r="K841" i="2"/>
  <c r="I841" i="2"/>
  <c r="G841" i="2"/>
  <c r="M840" i="2"/>
  <c r="K840" i="2"/>
  <c r="I840" i="2"/>
  <c r="G840" i="2"/>
  <c r="M839" i="2"/>
  <c r="K839" i="2"/>
  <c r="I839" i="2"/>
  <c r="G839" i="2"/>
  <c r="E839" i="2"/>
  <c r="M838" i="2"/>
  <c r="K838" i="2"/>
  <c r="I838" i="2"/>
  <c r="G838" i="2"/>
  <c r="E838" i="2" s="1"/>
  <c r="M837" i="2"/>
  <c r="K837" i="2"/>
  <c r="I837" i="2"/>
  <c r="G837" i="2"/>
  <c r="E837" i="2"/>
  <c r="M836" i="2"/>
  <c r="K836" i="2"/>
  <c r="I836" i="2"/>
  <c r="G836" i="2"/>
  <c r="E836" i="2" s="1"/>
  <c r="M835" i="2"/>
  <c r="K835" i="2"/>
  <c r="I835" i="2"/>
  <c r="G835" i="2"/>
  <c r="M834" i="2"/>
  <c r="K834" i="2"/>
  <c r="I834" i="2"/>
  <c r="G834" i="2"/>
  <c r="E834" i="2" s="1"/>
  <c r="M833" i="2"/>
  <c r="K833" i="2"/>
  <c r="I833" i="2"/>
  <c r="G833" i="2"/>
  <c r="E833" i="2"/>
  <c r="M848" i="2"/>
  <c r="K848" i="2"/>
  <c r="I848" i="2"/>
  <c r="G848" i="2"/>
  <c r="M832" i="2"/>
  <c r="K832" i="2"/>
  <c r="I832" i="2"/>
  <c r="G832" i="2"/>
  <c r="E832" i="2"/>
  <c r="M831" i="2"/>
  <c r="K831" i="2"/>
  <c r="I831" i="2"/>
  <c r="G831" i="2"/>
  <c r="E831" i="2" s="1"/>
  <c r="M830" i="2"/>
  <c r="K830" i="2"/>
  <c r="I830" i="2"/>
  <c r="G830" i="2"/>
  <c r="E830" i="2"/>
  <c r="M829" i="2"/>
  <c r="K829" i="2"/>
  <c r="I829" i="2"/>
  <c r="G829" i="2"/>
  <c r="E829" i="2" s="1"/>
  <c r="M828" i="2"/>
  <c r="K828" i="2"/>
  <c r="I828" i="2"/>
  <c r="G828" i="2"/>
  <c r="E828" i="2"/>
  <c r="M827" i="2"/>
  <c r="K827" i="2"/>
  <c r="I827" i="2"/>
  <c r="G827" i="2"/>
  <c r="E827" i="2" s="1"/>
  <c r="M826" i="2"/>
  <c r="K826" i="2"/>
  <c r="I826" i="2"/>
  <c r="G826" i="2"/>
  <c r="E826" i="2"/>
  <c r="M825" i="2"/>
  <c r="K825" i="2"/>
  <c r="I825" i="2"/>
  <c r="G825" i="2"/>
  <c r="E825" i="2" s="1"/>
  <c r="M824" i="2"/>
  <c r="K824" i="2"/>
  <c r="I824" i="2"/>
  <c r="G824" i="2"/>
  <c r="M823" i="2"/>
  <c r="K823" i="2"/>
  <c r="I823" i="2"/>
  <c r="G823" i="2"/>
  <c r="E823" i="2"/>
  <c r="M822" i="2"/>
  <c r="K822" i="2"/>
  <c r="I822" i="2"/>
  <c r="G822" i="2"/>
  <c r="M821" i="2"/>
  <c r="K821" i="2"/>
  <c r="I821" i="2"/>
  <c r="G821" i="2"/>
  <c r="E821" i="2"/>
  <c r="M820" i="2"/>
  <c r="K820" i="2"/>
  <c r="I820" i="2"/>
  <c r="G820" i="2"/>
  <c r="M819" i="2"/>
  <c r="K819" i="2"/>
  <c r="I819" i="2"/>
  <c r="G819" i="2"/>
  <c r="E819" i="2"/>
  <c r="M818" i="2"/>
  <c r="K818" i="2"/>
  <c r="I818" i="2"/>
  <c r="G818" i="2"/>
  <c r="M817" i="2"/>
  <c r="K817" i="2"/>
  <c r="I817" i="2"/>
  <c r="G817" i="2"/>
  <c r="M816" i="2"/>
  <c r="K816" i="2"/>
  <c r="I816" i="2"/>
  <c r="G816" i="2"/>
  <c r="E816" i="2"/>
  <c r="M815" i="2"/>
  <c r="K815" i="2"/>
  <c r="I815" i="2"/>
  <c r="G815" i="2"/>
  <c r="M814" i="2"/>
  <c r="K814" i="2"/>
  <c r="I814" i="2"/>
  <c r="G814" i="2"/>
  <c r="E814" i="2" s="1"/>
  <c r="M813" i="2"/>
  <c r="K813" i="2"/>
  <c r="I813" i="2"/>
  <c r="G813" i="2"/>
  <c r="M812" i="2"/>
  <c r="K812" i="2"/>
  <c r="I812" i="2"/>
  <c r="G812" i="2"/>
  <c r="E812" i="2"/>
  <c r="M811" i="2"/>
  <c r="K811" i="2"/>
  <c r="I811" i="2"/>
  <c r="G811" i="2"/>
  <c r="M810" i="2"/>
  <c r="K810" i="2"/>
  <c r="I810" i="2"/>
  <c r="G810" i="2"/>
  <c r="E810" i="2"/>
  <c r="M809" i="2"/>
  <c r="K809" i="2"/>
  <c r="I809" i="2"/>
  <c r="G809" i="2"/>
  <c r="M808" i="2"/>
  <c r="K808" i="2"/>
  <c r="I808" i="2"/>
  <c r="G808" i="2"/>
  <c r="E808" i="2"/>
  <c r="M807" i="2"/>
  <c r="K807" i="2"/>
  <c r="I807" i="2"/>
  <c r="G807" i="2"/>
  <c r="M806" i="2"/>
  <c r="K806" i="2"/>
  <c r="I806" i="2"/>
  <c r="G806" i="2"/>
  <c r="M805" i="2"/>
  <c r="K805" i="2"/>
  <c r="I805" i="2"/>
  <c r="G805" i="2"/>
  <c r="E805" i="2"/>
  <c r="M804" i="2"/>
  <c r="K804" i="2"/>
  <c r="I804" i="2"/>
  <c r="G804" i="2"/>
  <c r="M803" i="2"/>
  <c r="K803" i="2"/>
  <c r="I803" i="2"/>
  <c r="G803" i="2"/>
  <c r="E803" i="2"/>
  <c r="M802" i="2"/>
  <c r="K802" i="2"/>
  <c r="I802" i="2"/>
  <c r="G802" i="2"/>
  <c r="M801" i="2"/>
  <c r="K801" i="2"/>
  <c r="I801" i="2"/>
  <c r="G801" i="2"/>
  <c r="M800" i="2"/>
  <c r="K800" i="2"/>
  <c r="I800" i="2"/>
  <c r="G800" i="2"/>
  <c r="M799" i="2"/>
  <c r="K799" i="2"/>
  <c r="I799" i="2"/>
  <c r="G799" i="2"/>
  <c r="M798" i="2"/>
  <c r="K798" i="2"/>
  <c r="I798" i="2"/>
  <c r="G798" i="2"/>
  <c r="E798" i="2"/>
  <c r="M797" i="2"/>
  <c r="K797" i="2"/>
  <c r="I797" i="2"/>
  <c r="G797" i="2"/>
  <c r="M796" i="2"/>
  <c r="K796" i="2"/>
  <c r="I796" i="2"/>
  <c r="G796" i="2"/>
  <c r="E796" i="2"/>
  <c r="M795" i="2"/>
  <c r="K795" i="2"/>
  <c r="I795" i="2"/>
  <c r="G795" i="2"/>
  <c r="M794" i="2"/>
  <c r="K794" i="2"/>
  <c r="I794" i="2"/>
  <c r="G794" i="2"/>
  <c r="E794" i="2"/>
  <c r="M793" i="2"/>
  <c r="K793" i="2"/>
  <c r="I793" i="2"/>
  <c r="G793" i="2"/>
  <c r="M792" i="2"/>
  <c r="K792" i="2"/>
  <c r="I792" i="2"/>
  <c r="G792" i="2"/>
  <c r="E792" i="2"/>
  <c r="M791" i="2"/>
  <c r="K791" i="2"/>
  <c r="I791" i="2"/>
  <c r="G791" i="2"/>
  <c r="M790" i="2"/>
  <c r="K790" i="2"/>
  <c r="I790" i="2"/>
  <c r="G790" i="2"/>
  <c r="E790" i="2" s="1"/>
  <c r="M789" i="2"/>
  <c r="K789" i="2"/>
  <c r="I789" i="2"/>
  <c r="G789" i="2"/>
  <c r="E789" i="2"/>
  <c r="M788" i="2"/>
  <c r="K788" i="2"/>
  <c r="I788" i="2"/>
  <c r="G788" i="2"/>
  <c r="E788" i="2" s="1"/>
  <c r="M787" i="2"/>
  <c r="K787" i="2"/>
  <c r="I787" i="2"/>
  <c r="G787" i="2"/>
  <c r="E787" i="2"/>
  <c r="M786" i="2"/>
  <c r="K786" i="2"/>
  <c r="I786" i="2"/>
  <c r="G786" i="2"/>
  <c r="E786" i="2" s="1"/>
  <c r="M785" i="2"/>
  <c r="K785" i="2"/>
  <c r="I785" i="2"/>
  <c r="G785" i="2"/>
  <c r="E785" i="2"/>
  <c r="M784" i="2"/>
  <c r="K784" i="2"/>
  <c r="I784" i="2"/>
  <c r="G784" i="2"/>
  <c r="E784" i="2" s="1"/>
  <c r="M783" i="2"/>
  <c r="K783" i="2"/>
  <c r="I783" i="2"/>
  <c r="G783" i="2"/>
  <c r="E783" i="2"/>
  <c r="M782" i="2"/>
  <c r="K782" i="2"/>
  <c r="I782" i="2"/>
  <c r="G782" i="2"/>
  <c r="E782" i="2" s="1"/>
  <c r="M781" i="2"/>
  <c r="K781" i="2"/>
  <c r="I781" i="2"/>
  <c r="G781" i="2"/>
  <c r="E781" i="2"/>
  <c r="M780" i="2"/>
  <c r="K780" i="2"/>
  <c r="I780" i="2"/>
  <c r="G780" i="2"/>
  <c r="E780" i="2" s="1"/>
  <c r="M779" i="2"/>
  <c r="K779" i="2"/>
  <c r="I779" i="2"/>
  <c r="G779" i="2"/>
  <c r="E779" i="2"/>
  <c r="M778" i="2"/>
  <c r="K778" i="2"/>
  <c r="I778" i="2"/>
  <c r="G778" i="2"/>
  <c r="E778" i="2" s="1"/>
  <c r="M777" i="2"/>
  <c r="K777" i="2"/>
  <c r="I777" i="2"/>
  <c r="G777" i="2"/>
  <c r="E777" i="2"/>
  <c r="M776" i="2"/>
  <c r="K776" i="2"/>
  <c r="I776" i="2"/>
  <c r="G776" i="2"/>
  <c r="E776" i="2" s="1"/>
  <c r="M775" i="2"/>
  <c r="K775" i="2"/>
  <c r="I775" i="2"/>
  <c r="G775" i="2"/>
  <c r="E775" i="2"/>
  <c r="M774" i="2"/>
  <c r="K774" i="2"/>
  <c r="I774" i="2"/>
  <c r="G774" i="2"/>
  <c r="E774" i="2" s="1"/>
  <c r="M773" i="2"/>
  <c r="K773" i="2"/>
  <c r="I773" i="2"/>
  <c r="G773" i="2"/>
  <c r="M772" i="2"/>
  <c r="K772" i="2"/>
  <c r="I772" i="2"/>
  <c r="G772" i="2"/>
  <c r="M771" i="2"/>
  <c r="K771" i="2"/>
  <c r="I771" i="2"/>
  <c r="G771" i="2"/>
  <c r="E771" i="2"/>
  <c r="M770" i="2"/>
  <c r="K770" i="2"/>
  <c r="I770" i="2"/>
  <c r="G770" i="2"/>
  <c r="M769" i="2"/>
  <c r="K769" i="2"/>
  <c r="I769" i="2"/>
  <c r="G769" i="2"/>
  <c r="E769" i="2"/>
  <c r="M768" i="2"/>
  <c r="K768" i="2"/>
  <c r="I768" i="2"/>
  <c r="G768" i="2"/>
  <c r="M767" i="2"/>
  <c r="K767" i="2"/>
  <c r="I767" i="2"/>
  <c r="G767" i="2"/>
  <c r="E767" i="2"/>
  <c r="M766" i="2"/>
  <c r="K766" i="2"/>
  <c r="I766" i="2"/>
  <c r="G766" i="2"/>
  <c r="E766" i="2" s="1"/>
  <c r="M765" i="2"/>
  <c r="K765" i="2"/>
  <c r="I765" i="2"/>
  <c r="G765" i="2"/>
  <c r="E765" i="2"/>
  <c r="M764" i="2"/>
  <c r="K764" i="2"/>
  <c r="I764" i="2"/>
  <c r="G764" i="2"/>
  <c r="E764" i="2" s="1"/>
  <c r="M763" i="2"/>
  <c r="K763" i="2"/>
  <c r="I763" i="2"/>
  <c r="G763" i="2"/>
  <c r="E763" i="2"/>
  <c r="M762" i="2"/>
  <c r="K762" i="2"/>
  <c r="I762" i="2"/>
  <c r="G762" i="2"/>
  <c r="M761" i="2"/>
  <c r="K761" i="2"/>
  <c r="I761" i="2"/>
  <c r="G761" i="2"/>
  <c r="E761" i="2"/>
  <c r="M760" i="2"/>
  <c r="K760" i="2"/>
  <c r="I760" i="2"/>
  <c r="G760" i="2"/>
  <c r="M759" i="2"/>
  <c r="K759" i="2"/>
  <c r="I759" i="2"/>
  <c r="G759" i="2"/>
  <c r="E759" i="2"/>
  <c r="M758" i="2"/>
  <c r="K758" i="2"/>
  <c r="I758" i="2"/>
  <c r="G758" i="2"/>
  <c r="E758" i="2" s="1"/>
  <c r="M757" i="2"/>
  <c r="K757" i="2"/>
  <c r="I757" i="2"/>
  <c r="G757" i="2"/>
  <c r="E757" i="2"/>
  <c r="M756" i="2"/>
  <c r="K756" i="2"/>
  <c r="I756" i="2"/>
  <c r="G756" i="2"/>
  <c r="E756" i="2" s="1"/>
  <c r="M755" i="2"/>
  <c r="K755" i="2"/>
  <c r="I755" i="2"/>
  <c r="G755" i="2"/>
  <c r="E755" i="2"/>
  <c r="M754" i="2"/>
  <c r="K754" i="2"/>
  <c r="I754" i="2"/>
  <c r="G754" i="2"/>
  <c r="E754" i="2" s="1"/>
  <c r="M753" i="2"/>
  <c r="K753" i="2"/>
  <c r="I753" i="2"/>
  <c r="G753" i="2"/>
  <c r="E753" i="2"/>
  <c r="M752" i="2"/>
  <c r="K752" i="2"/>
  <c r="I752" i="2"/>
  <c r="G752" i="2"/>
  <c r="E752" i="2" s="1"/>
  <c r="M751" i="2"/>
  <c r="K751" i="2"/>
  <c r="I751" i="2"/>
  <c r="G751" i="2"/>
  <c r="M750" i="2"/>
  <c r="K750" i="2"/>
  <c r="I750" i="2"/>
  <c r="G750" i="2"/>
  <c r="E750" i="2"/>
  <c r="M749" i="2"/>
  <c r="K749" i="2"/>
  <c r="I749" i="2"/>
  <c r="G749" i="2"/>
  <c r="M748" i="2"/>
  <c r="K748" i="2"/>
  <c r="I748" i="2"/>
  <c r="G748" i="2"/>
  <c r="E748" i="2"/>
  <c r="M747" i="2"/>
  <c r="K747" i="2"/>
  <c r="I747" i="2"/>
  <c r="G747" i="2"/>
  <c r="M746" i="2"/>
  <c r="K746" i="2"/>
  <c r="I746" i="2"/>
  <c r="G746" i="2"/>
  <c r="E746" i="2"/>
  <c r="M745" i="2"/>
  <c r="K745" i="2"/>
  <c r="I745" i="2"/>
  <c r="G745" i="2"/>
  <c r="M744" i="2"/>
  <c r="K744" i="2"/>
  <c r="I744" i="2"/>
  <c r="G744" i="2"/>
  <c r="E744" i="2"/>
  <c r="M743" i="2"/>
  <c r="K743" i="2"/>
  <c r="I743" i="2"/>
  <c r="G743" i="2"/>
  <c r="M742" i="2"/>
  <c r="K742" i="2"/>
  <c r="I742" i="2"/>
  <c r="G742" i="2"/>
  <c r="E742" i="2"/>
  <c r="M741" i="2"/>
  <c r="K741" i="2"/>
  <c r="I741" i="2"/>
  <c r="G741" i="2"/>
  <c r="M740" i="2"/>
  <c r="K740" i="2"/>
  <c r="I740" i="2"/>
  <c r="G740" i="2"/>
  <c r="E740" i="2"/>
  <c r="M739" i="2"/>
  <c r="K739" i="2"/>
  <c r="I739" i="2"/>
  <c r="G739" i="2"/>
  <c r="M738" i="2"/>
  <c r="K738" i="2"/>
  <c r="I738" i="2"/>
  <c r="G738" i="2"/>
  <c r="E738" i="2"/>
  <c r="M737" i="2"/>
  <c r="K737" i="2"/>
  <c r="I737" i="2"/>
  <c r="G737" i="2"/>
  <c r="M736" i="2"/>
  <c r="K736" i="2"/>
  <c r="I736" i="2"/>
  <c r="G736" i="2"/>
  <c r="E736" i="2"/>
  <c r="M735" i="2"/>
  <c r="K735" i="2"/>
  <c r="I735" i="2"/>
  <c r="G735" i="2"/>
  <c r="M734" i="2"/>
  <c r="K734" i="2"/>
  <c r="I734" i="2"/>
  <c r="G734" i="2"/>
  <c r="E734" i="2"/>
  <c r="M733" i="2"/>
  <c r="K733" i="2"/>
  <c r="I733" i="2"/>
  <c r="G733" i="2"/>
  <c r="M732" i="2"/>
  <c r="K732" i="2"/>
  <c r="I732" i="2"/>
  <c r="G732" i="2"/>
  <c r="E732" i="2" s="1"/>
  <c r="M731" i="2"/>
  <c r="K731" i="2"/>
  <c r="I731" i="2"/>
  <c r="G731" i="2"/>
  <c r="E731" i="2"/>
  <c r="M730" i="2"/>
  <c r="K730" i="2"/>
  <c r="I730" i="2"/>
  <c r="G730" i="2"/>
  <c r="E730" i="2" s="1"/>
  <c r="M729" i="2"/>
  <c r="K729" i="2"/>
  <c r="I729" i="2"/>
  <c r="G729" i="2"/>
  <c r="E729" i="2"/>
  <c r="M728" i="2"/>
  <c r="K728" i="2"/>
  <c r="I728" i="2"/>
  <c r="G728" i="2"/>
  <c r="E728" i="2" s="1"/>
  <c r="M727" i="2"/>
  <c r="K727" i="2"/>
  <c r="I727" i="2"/>
  <c r="G727" i="2"/>
  <c r="E727" i="2"/>
  <c r="M726" i="2"/>
  <c r="K726" i="2"/>
  <c r="I726" i="2"/>
  <c r="G726" i="2"/>
  <c r="E726" i="2" s="1"/>
  <c r="M725" i="2"/>
  <c r="K725" i="2"/>
  <c r="I725" i="2"/>
  <c r="G725" i="2"/>
  <c r="E725" i="2"/>
  <c r="M724" i="2"/>
  <c r="K724" i="2"/>
  <c r="I724" i="2"/>
  <c r="G724" i="2"/>
  <c r="E724" i="2" s="1"/>
  <c r="M723" i="2"/>
  <c r="K723" i="2"/>
  <c r="I723" i="2"/>
  <c r="G723" i="2"/>
  <c r="E723" i="2"/>
  <c r="M722" i="2"/>
  <c r="K722" i="2"/>
  <c r="I722" i="2"/>
  <c r="G722" i="2"/>
  <c r="E722" i="2" s="1"/>
  <c r="M721" i="2"/>
  <c r="K721" i="2"/>
  <c r="I721" i="2"/>
  <c r="G721" i="2"/>
  <c r="M720" i="2"/>
  <c r="K720" i="2"/>
  <c r="I720" i="2"/>
  <c r="G720" i="2"/>
  <c r="E720" i="2"/>
  <c r="M719" i="2"/>
  <c r="K719" i="2"/>
  <c r="I719" i="2"/>
  <c r="G719" i="2"/>
  <c r="M718" i="2"/>
  <c r="K718" i="2"/>
  <c r="I718" i="2"/>
  <c r="G718" i="2"/>
  <c r="E718" i="2" s="1"/>
  <c r="M717" i="2"/>
  <c r="K717" i="2"/>
  <c r="I717" i="2"/>
  <c r="G717" i="2"/>
  <c r="M716" i="2"/>
  <c r="K716" i="2"/>
  <c r="I716" i="2"/>
  <c r="G716" i="2"/>
  <c r="E716" i="2"/>
  <c r="M715" i="2"/>
  <c r="K715" i="2"/>
  <c r="I715" i="2"/>
  <c r="G715" i="2"/>
  <c r="M714" i="2"/>
  <c r="K714" i="2"/>
  <c r="I714" i="2"/>
  <c r="G714" i="2"/>
  <c r="E714" i="2"/>
  <c r="M713" i="2"/>
  <c r="K713" i="2"/>
  <c r="I713" i="2"/>
  <c r="G713" i="2"/>
  <c r="M712" i="2"/>
  <c r="K712" i="2"/>
  <c r="I712" i="2"/>
  <c r="G712" i="2"/>
  <c r="E712" i="2"/>
  <c r="M711" i="2"/>
  <c r="K711" i="2"/>
  <c r="I711" i="2"/>
  <c r="G711" i="2"/>
  <c r="M710" i="2"/>
  <c r="K710" i="2"/>
  <c r="I710" i="2"/>
  <c r="G710" i="2"/>
  <c r="E710" i="2"/>
  <c r="M709" i="2"/>
  <c r="K709" i="2"/>
  <c r="I709" i="2"/>
  <c r="G709" i="2"/>
  <c r="M708" i="2"/>
  <c r="K708" i="2"/>
  <c r="I708" i="2"/>
  <c r="G708" i="2"/>
  <c r="E708" i="2"/>
  <c r="M707" i="2"/>
  <c r="K707" i="2"/>
  <c r="I707" i="2"/>
  <c r="G707" i="2"/>
  <c r="M706" i="2"/>
  <c r="K706" i="2"/>
  <c r="I706" i="2"/>
  <c r="G706" i="2"/>
  <c r="E706" i="2"/>
  <c r="M705" i="2"/>
  <c r="K705" i="2"/>
  <c r="I705" i="2"/>
  <c r="G705" i="2"/>
  <c r="M704" i="2"/>
  <c r="K704" i="2"/>
  <c r="I704" i="2"/>
  <c r="G704" i="2"/>
  <c r="E704" i="2" s="1"/>
  <c r="M703" i="2"/>
  <c r="K703" i="2"/>
  <c r="I703" i="2"/>
  <c r="G703" i="2"/>
  <c r="E703" i="2"/>
  <c r="M702" i="2"/>
  <c r="K702" i="2"/>
  <c r="I702" i="2"/>
  <c r="G702" i="2"/>
  <c r="E702" i="2" s="1"/>
  <c r="M701" i="2"/>
  <c r="K701" i="2"/>
  <c r="I701" i="2"/>
  <c r="G701" i="2"/>
  <c r="E701" i="2"/>
  <c r="M700" i="2"/>
  <c r="K700" i="2"/>
  <c r="I700" i="2"/>
  <c r="G700" i="2"/>
  <c r="E700" i="2" s="1"/>
  <c r="M699" i="2"/>
  <c r="K699" i="2"/>
  <c r="I699" i="2"/>
  <c r="G699" i="2"/>
  <c r="E699" i="2"/>
  <c r="M698" i="2"/>
  <c r="K698" i="2"/>
  <c r="I698" i="2"/>
  <c r="G698" i="2"/>
  <c r="E698" i="2" s="1"/>
  <c r="M697" i="2"/>
  <c r="K697" i="2"/>
  <c r="I697" i="2"/>
  <c r="G697" i="2"/>
  <c r="E697" i="2"/>
  <c r="M696" i="2"/>
  <c r="K696" i="2"/>
  <c r="I696" i="2"/>
  <c r="G696" i="2"/>
  <c r="E696" i="2" s="1"/>
  <c r="M695" i="2"/>
  <c r="K695" i="2"/>
  <c r="I695" i="2"/>
  <c r="G695" i="2"/>
  <c r="E695" i="2" s="1"/>
  <c r="M694" i="2"/>
  <c r="K694" i="2"/>
  <c r="I694" i="2"/>
  <c r="G694" i="2"/>
  <c r="E694" i="2" s="1"/>
  <c r="M693" i="2"/>
  <c r="K693" i="2"/>
  <c r="I693" i="2"/>
  <c r="G693" i="2"/>
  <c r="E693" i="2"/>
  <c r="M692" i="2"/>
  <c r="K692" i="2"/>
  <c r="I692" i="2"/>
  <c r="G692" i="2"/>
  <c r="E692" i="2" s="1"/>
  <c r="M691" i="2"/>
  <c r="K691" i="2"/>
  <c r="I691" i="2"/>
  <c r="G691" i="2"/>
  <c r="E691" i="2"/>
  <c r="M690" i="2"/>
  <c r="K690" i="2"/>
  <c r="I690" i="2"/>
  <c r="G690" i="2"/>
  <c r="E690" i="2" s="1"/>
  <c r="M689" i="2"/>
  <c r="K689" i="2"/>
  <c r="I689" i="2"/>
  <c r="G689" i="2"/>
  <c r="E689" i="2"/>
  <c r="M688" i="2"/>
  <c r="K688" i="2"/>
  <c r="I688" i="2"/>
  <c r="G688" i="2"/>
  <c r="M687" i="2"/>
  <c r="K687" i="2"/>
  <c r="I687" i="2"/>
  <c r="G687" i="2"/>
  <c r="E687" i="2"/>
  <c r="M686" i="2"/>
  <c r="K686" i="2"/>
  <c r="I686" i="2"/>
  <c r="G686" i="2"/>
  <c r="E686" i="2" s="1"/>
  <c r="M685" i="2"/>
  <c r="K685" i="2"/>
  <c r="I685" i="2"/>
  <c r="G685" i="2"/>
  <c r="M684" i="2"/>
  <c r="K684" i="2"/>
  <c r="I684" i="2"/>
  <c r="G684" i="2"/>
  <c r="E684" i="2"/>
  <c r="M683" i="2"/>
  <c r="K683" i="2"/>
  <c r="I683" i="2"/>
  <c r="G683" i="2"/>
  <c r="M682" i="2"/>
  <c r="K682" i="2"/>
  <c r="I682" i="2"/>
  <c r="G682" i="2"/>
  <c r="M681" i="2"/>
  <c r="K681" i="2"/>
  <c r="I681" i="2"/>
  <c r="G681" i="2"/>
  <c r="M680" i="2"/>
  <c r="K680" i="2"/>
  <c r="I680" i="2"/>
  <c r="G680" i="2"/>
  <c r="E680" i="2" s="1"/>
  <c r="M679" i="2"/>
  <c r="K679" i="2"/>
  <c r="I679" i="2"/>
  <c r="G679" i="2"/>
  <c r="M678" i="2"/>
  <c r="K678" i="2"/>
  <c r="I678" i="2"/>
  <c r="G678" i="2"/>
  <c r="E678" i="2" s="1"/>
  <c r="M677" i="2"/>
  <c r="K677" i="2"/>
  <c r="I677" i="2"/>
  <c r="G677" i="2"/>
  <c r="E677" i="2"/>
  <c r="M676" i="2"/>
  <c r="K676" i="2"/>
  <c r="I676" i="2"/>
  <c r="G676" i="2"/>
  <c r="E676" i="2" s="1"/>
  <c r="M675" i="2"/>
  <c r="K675" i="2"/>
  <c r="I675" i="2"/>
  <c r="G675" i="2"/>
  <c r="M674" i="2"/>
  <c r="K674" i="2"/>
  <c r="I674" i="2"/>
  <c r="G674" i="2"/>
  <c r="E674" i="2"/>
  <c r="M673" i="2"/>
  <c r="K673" i="2"/>
  <c r="I673" i="2"/>
  <c r="G673" i="2"/>
  <c r="M672" i="2"/>
  <c r="K672" i="2"/>
  <c r="I672" i="2"/>
  <c r="G672" i="2"/>
  <c r="E672" i="2" s="1"/>
  <c r="M671" i="2"/>
  <c r="K671" i="2"/>
  <c r="I671" i="2"/>
  <c r="G671" i="2"/>
  <c r="E671" i="2" s="1"/>
  <c r="M670" i="2"/>
  <c r="K670" i="2"/>
  <c r="I670" i="2"/>
  <c r="G670" i="2"/>
  <c r="E670" i="2" s="1"/>
  <c r="M669" i="2"/>
  <c r="K669" i="2"/>
  <c r="I669" i="2"/>
  <c r="G669" i="2"/>
  <c r="M668" i="2"/>
  <c r="K668" i="2"/>
  <c r="I668" i="2"/>
  <c r="G668" i="2"/>
  <c r="M667" i="2"/>
  <c r="K667" i="2"/>
  <c r="I667" i="2"/>
  <c r="G667" i="2"/>
  <c r="M666" i="2"/>
  <c r="K666" i="2"/>
  <c r="I666" i="2"/>
  <c r="G666" i="2"/>
  <c r="M665" i="2"/>
  <c r="K665" i="2"/>
  <c r="I665" i="2"/>
  <c r="G665" i="2"/>
  <c r="M664" i="2"/>
  <c r="K664" i="2"/>
  <c r="I664" i="2"/>
  <c r="G664" i="2"/>
  <c r="E664" i="2" s="1"/>
  <c r="M663" i="2"/>
  <c r="K663" i="2"/>
  <c r="I663" i="2"/>
  <c r="G663" i="2"/>
  <c r="M662" i="2"/>
  <c r="K662" i="2"/>
  <c r="I662" i="2"/>
  <c r="G662" i="2"/>
  <c r="E662" i="2"/>
  <c r="M661" i="2"/>
  <c r="K661" i="2"/>
  <c r="I661" i="2"/>
  <c r="G661" i="2"/>
  <c r="M660" i="2"/>
  <c r="K660" i="2"/>
  <c r="I660" i="2"/>
  <c r="G660" i="2"/>
  <c r="E660" i="2"/>
  <c r="M659" i="2"/>
  <c r="K659" i="2"/>
  <c r="I659" i="2"/>
  <c r="G659" i="2"/>
  <c r="M658" i="2"/>
  <c r="K658" i="2"/>
  <c r="I658" i="2"/>
  <c r="G658" i="2"/>
  <c r="E658" i="2"/>
  <c r="M657" i="2"/>
  <c r="K657" i="2"/>
  <c r="I657" i="2"/>
  <c r="G657" i="2"/>
  <c r="M656" i="2"/>
  <c r="K656" i="2"/>
  <c r="I656" i="2"/>
  <c r="G656" i="2"/>
  <c r="E656" i="2"/>
  <c r="M655" i="2"/>
  <c r="K655" i="2"/>
  <c r="I655" i="2"/>
  <c r="G655" i="2"/>
  <c r="M654" i="2"/>
  <c r="K654" i="2"/>
  <c r="I654" i="2"/>
  <c r="G654" i="2"/>
  <c r="E654" i="2"/>
  <c r="M653" i="2"/>
  <c r="K653" i="2"/>
  <c r="I653" i="2"/>
  <c r="G653" i="2"/>
  <c r="M652" i="2"/>
  <c r="K652" i="2"/>
  <c r="I652" i="2"/>
  <c r="G652" i="2"/>
  <c r="E652" i="2"/>
  <c r="M651" i="2"/>
  <c r="K651" i="2"/>
  <c r="I651" i="2"/>
  <c r="G651" i="2"/>
  <c r="M650" i="2"/>
  <c r="K650" i="2"/>
  <c r="I650" i="2"/>
  <c r="G650" i="2"/>
  <c r="E650" i="2"/>
  <c r="M649" i="2"/>
  <c r="K649" i="2"/>
  <c r="I649" i="2"/>
  <c r="G649" i="2"/>
  <c r="M648" i="2"/>
  <c r="K648" i="2"/>
  <c r="I648" i="2"/>
  <c r="G648" i="2"/>
  <c r="E648" i="2"/>
  <c r="M647" i="2"/>
  <c r="K647" i="2"/>
  <c r="I647" i="2"/>
  <c r="G647" i="2"/>
  <c r="M646" i="2"/>
  <c r="K646" i="2"/>
  <c r="I646" i="2"/>
  <c r="G646" i="2"/>
  <c r="E646" i="2"/>
  <c r="M645" i="2"/>
  <c r="K645" i="2"/>
  <c r="I645" i="2"/>
  <c r="G645" i="2"/>
  <c r="M644" i="2"/>
  <c r="K644" i="2"/>
  <c r="I644" i="2"/>
  <c r="G644" i="2"/>
  <c r="E644" i="2" s="1"/>
  <c r="M643" i="2"/>
  <c r="K643" i="2"/>
  <c r="I643" i="2"/>
  <c r="G643" i="2"/>
  <c r="M642" i="2"/>
  <c r="K642" i="2"/>
  <c r="I642" i="2"/>
  <c r="G642" i="2"/>
  <c r="M641" i="2"/>
  <c r="K641" i="2"/>
  <c r="I641" i="2"/>
  <c r="G641" i="2"/>
  <c r="E641" i="2"/>
  <c r="M640" i="2"/>
  <c r="K640" i="2"/>
  <c r="I640" i="2"/>
  <c r="G640" i="2"/>
  <c r="E640" i="2" s="1"/>
  <c r="M639" i="2"/>
  <c r="K639" i="2"/>
  <c r="I639" i="2"/>
  <c r="G639" i="2"/>
  <c r="E639" i="2"/>
  <c r="M638" i="2"/>
  <c r="K638" i="2"/>
  <c r="I638" i="2"/>
  <c r="G638" i="2"/>
  <c r="E638" i="2" s="1"/>
  <c r="M637" i="2"/>
  <c r="K637" i="2"/>
  <c r="I637" i="2"/>
  <c r="G637" i="2"/>
  <c r="E637" i="2"/>
  <c r="M636" i="2"/>
  <c r="K636" i="2"/>
  <c r="I636" i="2"/>
  <c r="G636" i="2"/>
  <c r="M635" i="2"/>
  <c r="K635" i="2"/>
  <c r="I635" i="2"/>
  <c r="G635" i="2"/>
  <c r="E635" i="2"/>
  <c r="M634" i="2"/>
  <c r="K634" i="2"/>
  <c r="I634" i="2"/>
  <c r="G634" i="2"/>
  <c r="E634" i="2" s="1"/>
  <c r="M633" i="2"/>
  <c r="K633" i="2"/>
  <c r="I633" i="2"/>
  <c r="G633" i="2"/>
  <c r="E633" i="2"/>
  <c r="M632" i="2"/>
  <c r="K632" i="2"/>
  <c r="I632" i="2"/>
  <c r="G632" i="2"/>
  <c r="E632" i="2" s="1"/>
  <c r="M631" i="2"/>
  <c r="K631" i="2"/>
  <c r="I631" i="2"/>
  <c r="G631" i="2"/>
  <c r="E631" i="2"/>
  <c r="M630" i="2"/>
  <c r="K630" i="2"/>
  <c r="I630" i="2"/>
  <c r="G630" i="2"/>
  <c r="E630" i="2" s="1"/>
  <c r="M629" i="2"/>
  <c r="K629" i="2"/>
  <c r="I629" i="2"/>
  <c r="G629" i="2"/>
  <c r="M628" i="2"/>
  <c r="K628" i="2"/>
  <c r="I628" i="2"/>
  <c r="G628" i="2"/>
  <c r="E628" i="2" s="1"/>
  <c r="M627" i="2"/>
  <c r="K627" i="2"/>
  <c r="I627" i="2"/>
  <c r="G627" i="2"/>
  <c r="E627" i="2"/>
  <c r="M626" i="2"/>
  <c r="K626" i="2"/>
  <c r="I626" i="2"/>
  <c r="G626" i="2"/>
  <c r="E626" i="2" s="1"/>
  <c r="M625" i="2"/>
  <c r="K625" i="2"/>
  <c r="I625" i="2"/>
  <c r="G625" i="2"/>
  <c r="E625" i="2"/>
  <c r="M624" i="2"/>
  <c r="K624" i="2"/>
  <c r="I624" i="2"/>
  <c r="G624" i="2"/>
  <c r="E624" i="2" s="1"/>
  <c r="M623" i="2"/>
  <c r="K623" i="2"/>
  <c r="I623" i="2"/>
  <c r="G623" i="2"/>
  <c r="M622" i="2"/>
  <c r="K622" i="2"/>
  <c r="I622" i="2"/>
  <c r="G622" i="2"/>
  <c r="M621" i="2"/>
  <c r="K621" i="2"/>
  <c r="I621" i="2"/>
  <c r="G621" i="2"/>
  <c r="M620" i="2"/>
  <c r="K620" i="2"/>
  <c r="I620" i="2"/>
  <c r="G620" i="2"/>
  <c r="M619" i="2"/>
  <c r="K619" i="2"/>
  <c r="I619" i="2"/>
  <c r="G619" i="2"/>
  <c r="M618" i="2"/>
  <c r="K618" i="2"/>
  <c r="I618" i="2"/>
  <c r="G618" i="2"/>
  <c r="M617" i="2"/>
  <c r="K617" i="2"/>
  <c r="I617" i="2"/>
  <c r="G617" i="2"/>
  <c r="M616" i="2"/>
  <c r="K616" i="2"/>
  <c r="I616" i="2"/>
  <c r="G616" i="2"/>
  <c r="M615" i="2"/>
  <c r="K615" i="2"/>
  <c r="I615" i="2"/>
  <c r="G615" i="2"/>
  <c r="E615" i="2"/>
  <c r="M614" i="2"/>
  <c r="K614" i="2"/>
  <c r="I614" i="2"/>
  <c r="G614" i="2"/>
  <c r="E614" i="2" s="1"/>
  <c r="M613" i="2"/>
  <c r="K613" i="2"/>
  <c r="I613" i="2"/>
  <c r="G613" i="2"/>
  <c r="E613" i="2"/>
  <c r="M612" i="2"/>
  <c r="K612" i="2"/>
  <c r="I612" i="2"/>
  <c r="G612" i="2"/>
  <c r="E612" i="2" s="1"/>
  <c r="M611" i="2"/>
  <c r="K611" i="2"/>
  <c r="I611" i="2"/>
  <c r="G611" i="2"/>
  <c r="E611" i="2"/>
  <c r="M610" i="2"/>
  <c r="K610" i="2"/>
  <c r="I610" i="2"/>
  <c r="G610" i="2"/>
  <c r="E610" i="2" s="1"/>
  <c r="M609" i="2"/>
  <c r="K609" i="2"/>
  <c r="I609" i="2"/>
  <c r="G609" i="2"/>
  <c r="E609" i="2"/>
  <c r="M608" i="2"/>
  <c r="K608" i="2"/>
  <c r="I608" i="2"/>
  <c r="G608" i="2"/>
  <c r="E608" i="2" s="1"/>
  <c r="M607" i="2"/>
  <c r="K607" i="2"/>
  <c r="I607" i="2"/>
  <c r="G607" i="2"/>
  <c r="M606" i="2"/>
  <c r="K606" i="2"/>
  <c r="I606" i="2"/>
  <c r="G606" i="2"/>
  <c r="E606" i="2" s="1"/>
  <c r="M605" i="2"/>
  <c r="K605" i="2"/>
  <c r="I605" i="2"/>
  <c r="G605" i="2"/>
  <c r="E605" i="2"/>
  <c r="M604" i="2"/>
  <c r="K604" i="2"/>
  <c r="I604" i="2"/>
  <c r="G604" i="2"/>
  <c r="E604" i="2" s="1"/>
  <c r="M603" i="2"/>
  <c r="K603" i="2"/>
  <c r="I603" i="2"/>
  <c r="G603" i="2"/>
  <c r="E603" i="2"/>
  <c r="M602" i="2"/>
  <c r="K602" i="2"/>
  <c r="I602" i="2"/>
  <c r="G602" i="2"/>
  <c r="E602" i="2" s="1"/>
  <c r="M601" i="2"/>
  <c r="K601" i="2"/>
  <c r="I601" i="2"/>
  <c r="G601" i="2"/>
  <c r="M600" i="2"/>
  <c r="K600" i="2"/>
  <c r="I600" i="2"/>
  <c r="G600" i="2"/>
  <c r="E600" i="2"/>
  <c r="M599" i="2"/>
  <c r="K599" i="2"/>
  <c r="I599" i="2"/>
  <c r="G599" i="2"/>
  <c r="M598" i="2"/>
  <c r="K598" i="2"/>
  <c r="I598" i="2"/>
  <c r="G598" i="2"/>
  <c r="E598" i="2" s="1"/>
  <c r="M597" i="2"/>
  <c r="K597" i="2"/>
  <c r="I597" i="2"/>
  <c r="G597" i="2"/>
  <c r="E597" i="2"/>
  <c r="M596" i="2"/>
  <c r="K596" i="2"/>
  <c r="I596" i="2"/>
  <c r="G596" i="2"/>
  <c r="E596" i="2" s="1"/>
  <c r="M595" i="2"/>
  <c r="K595" i="2"/>
  <c r="I595" i="2"/>
  <c r="G595" i="2"/>
  <c r="E595" i="2"/>
  <c r="M594" i="2"/>
  <c r="K594" i="2"/>
  <c r="I594" i="2"/>
  <c r="G594" i="2"/>
  <c r="E594" i="2" s="1"/>
  <c r="M593" i="2"/>
  <c r="K593" i="2"/>
  <c r="I593" i="2"/>
  <c r="G593" i="2"/>
  <c r="E593" i="2"/>
  <c r="M592" i="2"/>
  <c r="K592" i="2"/>
  <c r="I592" i="2"/>
  <c r="G592" i="2"/>
  <c r="E592" i="2" s="1"/>
  <c r="M591" i="2"/>
  <c r="K591" i="2"/>
  <c r="I591" i="2"/>
  <c r="G591" i="2"/>
  <c r="E591" i="2"/>
  <c r="M590" i="2"/>
  <c r="K590" i="2"/>
  <c r="I590" i="2"/>
  <c r="G590" i="2"/>
  <c r="E590" i="2" s="1"/>
  <c r="M589" i="2"/>
  <c r="K589" i="2"/>
  <c r="I589" i="2"/>
  <c r="G589" i="2"/>
  <c r="M588" i="2"/>
  <c r="K588" i="2"/>
  <c r="I588" i="2"/>
  <c r="G588" i="2"/>
  <c r="E588" i="2"/>
  <c r="M586" i="2"/>
  <c r="K586" i="2"/>
  <c r="I586" i="2"/>
  <c r="G586" i="2"/>
  <c r="E586" i="2" s="1"/>
  <c r="M585" i="2"/>
  <c r="K585" i="2"/>
  <c r="I585" i="2"/>
  <c r="G585" i="2"/>
  <c r="E585" i="2" s="1"/>
  <c r="M579" i="2"/>
  <c r="K579" i="2"/>
  <c r="I579" i="2"/>
  <c r="G579" i="2"/>
  <c r="M584" i="2"/>
  <c r="K584" i="2"/>
  <c r="I584" i="2"/>
  <c r="G584" i="2"/>
  <c r="M583" i="2"/>
  <c r="K583" i="2"/>
  <c r="I583" i="2"/>
  <c r="G583" i="2"/>
  <c r="M582" i="2"/>
  <c r="K582" i="2"/>
  <c r="I582" i="2"/>
  <c r="G582" i="2"/>
  <c r="M581" i="2"/>
  <c r="K581" i="2"/>
  <c r="I581" i="2"/>
  <c r="G581" i="2"/>
  <c r="M580" i="2"/>
  <c r="K580" i="2"/>
  <c r="I580" i="2"/>
  <c r="G580" i="2"/>
  <c r="M578" i="2"/>
  <c r="K578" i="2"/>
  <c r="I578" i="2"/>
  <c r="G578" i="2"/>
  <c r="E578" i="2" s="1"/>
  <c r="M577" i="2"/>
  <c r="K577" i="2"/>
  <c r="I577" i="2"/>
  <c r="G577" i="2"/>
  <c r="M576" i="2"/>
  <c r="K576" i="2"/>
  <c r="I576" i="2"/>
  <c r="G576" i="2"/>
  <c r="E576" i="2" s="1"/>
  <c r="M575" i="2"/>
  <c r="K575" i="2"/>
  <c r="I575" i="2"/>
  <c r="G575" i="2"/>
  <c r="M574" i="2"/>
  <c r="K574" i="2"/>
  <c r="I574" i="2"/>
  <c r="G574" i="2"/>
  <c r="E574" i="2"/>
  <c r="M573" i="2"/>
  <c r="K573" i="2"/>
  <c r="I573" i="2"/>
  <c r="G573" i="2"/>
  <c r="M572" i="2"/>
  <c r="K572" i="2"/>
  <c r="I572" i="2"/>
  <c r="G572" i="2"/>
  <c r="E572" i="2"/>
  <c r="M571" i="2"/>
  <c r="K571" i="2"/>
  <c r="I571" i="2"/>
  <c r="G571" i="2"/>
  <c r="M570" i="2"/>
  <c r="K570" i="2"/>
  <c r="I570" i="2"/>
  <c r="G570" i="2"/>
  <c r="E570" i="2"/>
  <c r="M569" i="2"/>
  <c r="K569" i="2"/>
  <c r="I569" i="2"/>
  <c r="G569" i="2"/>
  <c r="M568" i="2"/>
  <c r="K568" i="2"/>
  <c r="I568" i="2"/>
  <c r="G568" i="2"/>
  <c r="E568" i="2"/>
  <c r="M567" i="2"/>
  <c r="K567" i="2"/>
  <c r="I567" i="2"/>
  <c r="G567" i="2"/>
  <c r="M566" i="2"/>
  <c r="K566" i="2"/>
  <c r="I566" i="2"/>
  <c r="G566" i="2"/>
  <c r="E566" i="2"/>
  <c r="M565" i="2"/>
  <c r="K565" i="2"/>
  <c r="I565" i="2"/>
  <c r="G565" i="2"/>
  <c r="M564" i="2"/>
  <c r="K564" i="2"/>
  <c r="I564" i="2"/>
  <c r="G564" i="2"/>
  <c r="M563" i="2"/>
  <c r="K563" i="2"/>
  <c r="I563" i="2"/>
  <c r="G563" i="2"/>
  <c r="M562" i="2"/>
  <c r="K562" i="2"/>
  <c r="I562" i="2"/>
  <c r="G562" i="2"/>
  <c r="M561" i="2"/>
  <c r="K561" i="2"/>
  <c r="I561" i="2"/>
  <c r="G561" i="2"/>
  <c r="M560" i="2"/>
  <c r="K560" i="2"/>
  <c r="I560" i="2"/>
  <c r="G560" i="2"/>
  <c r="M559" i="2"/>
  <c r="K559" i="2"/>
  <c r="I559" i="2"/>
  <c r="G559" i="2"/>
  <c r="M558" i="2"/>
  <c r="K558" i="2"/>
  <c r="I558" i="2"/>
  <c r="G558" i="2"/>
  <c r="E558" i="2"/>
  <c r="M557" i="2"/>
  <c r="K557" i="2"/>
  <c r="I557" i="2"/>
  <c r="G557" i="2"/>
  <c r="M556" i="2"/>
  <c r="K556" i="2"/>
  <c r="I556" i="2"/>
  <c r="G556" i="2"/>
  <c r="E556" i="2"/>
  <c r="M555" i="2"/>
  <c r="K555" i="2"/>
  <c r="I555" i="2"/>
  <c r="G555" i="2"/>
  <c r="M554" i="2"/>
  <c r="K554" i="2"/>
  <c r="I554" i="2"/>
  <c r="G554" i="2"/>
  <c r="E554" i="2"/>
  <c r="M553" i="2"/>
  <c r="K553" i="2"/>
  <c r="I553" i="2"/>
  <c r="G553" i="2"/>
  <c r="M552" i="2"/>
  <c r="K552" i="2"/>
  <c r="I552" i="2"/>
  <c r="G552" i="2"/>
  <c r="E552" i="2"/>
  <c r="M551" i="2"/>
  <c r="K551" i="2"/>
  <c r="I551" i="2"/>
  <c r="G551" i="2"/>
  <c r="M550" i="2"/>
  <c r="K550" i="2"/>
  <c r="I550" i="2"/>
  <c r="G550" i="2"/>
  <c r="M549" i="2"/>
  <c r="K549" i="2"/>
  <c r="I549" i="2"/>
  <c r="G549" i="2"/>
  <c r="M548" i="2"/>
  <c r="K548" i="2"/>
  <c r="I548" i="2"/>
  <c r="G548" i="2"/>
  <c r="E548" i="2"/>
  <c r="M547" i="2"/>
  <c r="K547" i="2"/>
  <c r="I547" i="2"/>
  <c r="G547" i="2"/>
  <c r="M546" i="2"/>
  <c r="K546" i="2"/>
  <c r="I546" i="2"/>
  <c r="G546" i="2"/>
  <c r="E546" i="2"/>
  <c r="M545" i="2"/>
  <c r="K545" i="2"/>
  <c r="I545" i="2"/>
  <c r="G545" i="2"/>
  <c r="M544" i="2"/>
  <c r="K544" i="2"/>
  <c r="I544" i="2"/>
  <c r="G544" i="2"/>
  <c r="E544" i="2"/>
  <c r="M543" i="2"/>
  <c r="K543" i="2"/>
  <c r="I543" i="2"/>
  <c r="G543" i="2"/>
  <c r="M542" i="2"/>
  <c r="K542" i="2"/>
  <c r="I542" i="2"/>
  <c r="G542" i="2"/>
  <c r="E542" i="2" s="1"/>
  <c r="M541" i="2"/>
  <c r="K541" i="2"/>
  <c r="I541" i="2"/>
  <c r="G541" i="2"/>
  <c r="M540" i="2"/>
  <c r="K540" i="2"/>
  <c r="I540" i="2"/>
  <c r="G540" i="2"/>
  <c r="E540" i="2"/>
  <c r="M539" i="2"/>
  <c r="K539" i="2"/>
  <c r="I539" i="2"/>
  <c r="G539" i="2"/>
  <c r="M538" i="2"/>
  <c r="K538" i="2"/>
  <c r="I538" i="2"/>
  <c r="G538" i="2"/>
  <c r="E538" i="2"/>
  <c r="M537" i="2"/>
  <c r="K537" i="2"/>
  <c r="I537" i="2"/>
  <c r="G537" i="2"/>
  <c r="M536" i="2"/>
  <c r="K536" i="2"/>
  <c r="I536" i="2"/>
  <c r="G536" i="2"/>
  <c r="E536" i="2"/>
  <c r="M535" i="2"/>
  <c r="K535" i="2"/>
  <c r="I535" i="2"/>
  <c r="G535" i="2"/>
  <c r="M534" i="2"/>
  <c r="K534" i="2"/>
  <c r="I534" i="2"/>
  <c r="G534" i="2"/>
  <c r="E534" i="2"/>
  <c r="M533" i="2"/>
  <c r="K533" i="2"/>
  <c r="I533" i="2"/>
  <c r="G533" i="2"/>
  <c r="M532" i="2"/>
  <c r="K532" i="2"/>
  <c r="I532" i="2"/>
  <c r="G532" i="2"/>
  <c r="E532" i="2"/>
  <c r="M531" i="2"/>
  <c r="K531" i="2"/>
  <c r="I531" i="2"/>
  <c r="G531" i="2"/>
  <c r="M530" i="2"/>
  <c r="K530" i="2"/>
  <c r="I530" i="2"/>
  <c r="G530" i="2"/>
  <c r="E530" i="2"/>
  <c r="M529" i="2"/>
  <c r="K529" i="2"/>
  <c r="I529" i="2"/>
  <c r="G529" i="2"/>
  <c r="M528" i="2"/>
  <c r="K528" i="2"/>
  <c r="I528" i="2"/>
  <c r="G528" i="2"/>
  <c r="E528" i="2"/>
  <c r="M527" i="2"/>
  <c r="K527" i="2"/>
  <c r="I527" i="2"/>
  <c r="G527" i="2"/>
  <c r="M526" i="2"/>
  <c r="K526" i="2"/>
  <c r="I526" i="2"/>
  <c r="G526" i="2"/>
  <c r="E526" i="2"/>
  <c r="M525" i="2"/>
  <c r="K525" i="2"/>
  <c r="I525" i="2"/>
  <c r="G525" i="2"/>
  <c r="M524" i="2"/>
  <c r="K524" i="2"/>
  <c r="I524" i="2"/>
  <c r="G524" i="2"/>
  <c r="E524" i="2"/>
  <c r="M523" i="2"/>
  <c r="K523" i="2"/>
  <c r="I523" i="2"/>
  <c r="G523" i="2"/>
  <c r="M522" i="2"/>
  <c r="K522" i="2"/>
  <c r="I522" i="2"/>
  <c r="G522" i="2"/>
  <c r="E522" i="2"/>
  <c r="M521" i="2"/>
  <c r="K521" i="2"/>
  <c r="I521" i="2"/>
  <c r="G521" i="2"/>
  <c r="M520" i="2"/>
  <c r="K520" i="2"/>
  <c r="I520" i="2"/>
  <c r="G520" i="2"/>
  <c r="E520" i="2"/>
  <c r="M519" i="2"/>
  <c r="K519" i="2"/>
  <c r="I519" i="2"/>
  <c r="G519" i="2"/>
  <c r="M518" i="2"/>
  <c r="K518" i="2"/>
  <c r="I518" i="2"/>
  <c r="G518" i="2"/>
  <c r="E518" i="2"/>
  <c r="M517" i="2"/>
  <c r="K517" i="2"/>
  <c r="I517" i="2"/>
  <c r="G517" i="2"/>
  <c r="M516" i="2"/>
  <c r="K516" i="2"/>
  <c r="I516" i="2"/>
  <c r="G516" i="2"/>
  <c r="E516" i="2"/>
  <c r="M515" i="2"/>
  <c r="K515" i="2"/>
  <c r="I515" i="2"/>
  <c r="G515" i="2"/>
  <c r="M514" i="2"/>
  <c r="K514" i="2"/>
  <c r="I514" i="2"/>
  <c r="G514" i="2"/>
  <c r="E514" i="2"/>
  <c r="M513" i="2"/>
  <c r="K513" i="2"/>
  <c r="I513" i="2"/>
  <c r="G513" i="2"/>
  <c r="M512" i="2"/>
  <c r="K512" i="2"/>
  <c r="I512" i="2"/>
  <c r="G512" i="2"/>
  <c r="E512" i="2"/>
  <c r="M511" i="2"/>
  <c r="K511" i="2"/>
  <c r="I511" i="2"/>
  <c r="G511" i="2"/>
  <c r="M509" i="2"/>
  <c r="K509" i="2"/>
  <c r="I509" i="2"/>
  <c r="G509" i="2"/>
  <c r="M508" i="2"/>
  <c r="K508" i="2"/>
  <c r="I508" i="2"/>
  <c r="G508" i="2"/>
  <c r="M507" i="2"/>
  <c r="K507" i="2"/>
  <c r="I507" i="2"/>
  <c r="G507" i="2"/>
  <c r="E507" i="2"/>
  <c r="M506" i="2"/>
  <c r="K506" i="2"/>
  <c r="I506" i="2"/>
  <c r="G506" i="2"/>
  <c r="M505" i="2"/>
  <c r="K505" i="2"/>
  <c r="I505" i="2"/>
  <c r="G505" i="2"/>
  <c r="E505" i="2"/>
  <c r="M504" i="2"/>
  <c r="K504" i="2"/>
  <c r="I504" i="2"/>
  <c r="G504" i="2"/>
  <c r="M503" i="2"/>
  <c r="K503" i="2"/>
  <c r="I503" i="2"/>
  <c r="G503" i="2"/>
  <c r="E503" i="2"/>
  <c r="M502" i="2"/>
  <c r="K502" i="2"/>
  <c r="I502" i="2"/>
  <c r="G502" i="2"/>
  <c r="M501" i="2"/>
  <c r="K501" i="2"/>
  <c r="I501" i="2"/>
  <c r="G501" i="2"/>
  <c r="E501" i="2"/>
  <c r="M500" i="2"/>
  <c r="K500" i="2"/>
  <c r="I500" i="2"/>
  <c r="G500" i="2"/>
  <c r="M499" i="2"/>
  <c r="K499" i="2"/>
  <c r="I499" i="2"/>
  <c r="G499" i="2"/>
  <c r="E499" i="2"/>
  <c r="M498" i="2"/>
  <c r="K498" i="2"/>
  <c r="I498" i="2"/>
  <c r="G498" i="2"/>
  <c r="M497" i="2"/>
  <c r="K497" i="2"/>
  <c r="I497" i="2"/>
  <c r="G497" i="2"/>
  <c r="E497" i="2"/>
  <c r="M496" i="2"/>
  <c r="K496" i="2"/>
  <c r="I496" i="2"/>
  <c r="G496" i="2"/>
  <c r="M495" i="2"/>
  <c r="K495" i="2"/>
  <c r="I495" i="2"/>
  <c r="G495" i="2"/>
  <c r="E495" i="2"/>
  <c r="M494" i="2"/>
  <c r="K494" i="2"/>
  <c r="I494" i="2"/>
  <c r="G494" i="2"/>
  <c r="M493" i="2"/>
  <c r="K493" i="2"/>
  <c r="I493" i="2"/>
  <c r="G493" i="2"/>
  <c r="E493" i="2"/>
  <c r="M492" i="2"/>
  <c r="K492" i="2"/>
  <c r="I492" i="2"/>
  <c r="G492" i="2"/>
  <c r="M491" i="2"/>
  <c r="K491" i="2"/>
  <c r="I491" i="2"/>
  <c r="G491" i="2"/>
  <c r="E491" i="2"/>
  <c r="M490" i="2"/>
  <c r="K490" i="2"/>
  <c r="I490" i="2"/>
  <c r="G490" i="2"/>
  <c r="M489" i="2"/>
  <c r="K489" i="2"/>
  <c r="I489" i="2"/>
  <c r="G489" i="2"/>
  <c r="E489" i="2"/>
  <c r="M488" i="2"/>
  <c r="K488" i="2"/>
  <c r="I488" i="2"/>
  <c r="G488" i="2"/>
  <c r="M487" i="2"/>
  <c r="K487" i="2"/>
  <c r="I487" i="2"/>
  <c r="G487" i="2"/>
  <c r="E487" i="2"/>
  <c r="M486" i="2"/>
  <c r="K486" i="2"/>
  <c r="I486" i="2"/>
  <c r="G486" i="2"/>
  <c r="M485" i="2"/>
  <c r="K485" i="2"/>
  <c r="I485" i="2"/>
  <c r="G485" i="2"/>
  <c r="E485" i="2"/>
  <c r="M484" i="2"/>
  <c r="K484" i="2"/>
  <c r="I484" i="2"/>
  <c r="G484" i="2"/>
  <c r="M483" i="2"/>
  <c r="K483" i="2"/>
  <c r="I483" i="2"/>
  <c r="G483" i="2"/>
  <c r="E483" i="2"/>
  <c r="M482" i="2"/>
  <c r="K482" i="2"/>
  <c r="I482" i="2"/>
  <c r="G482" i="2"/>
  <c r="M481" i="2"/>
  <c r="K481" i="2"/>
  <c r="I481" i="2"/>
  <c r="G481" i="2"/>
  <c r="E481" i="2"/>
  <c r="M480" i="2"/>
  <c r="K480" i="2"/>
  <c r="I480" i="2"/>
  <c r="G480" i="2"/>
  <c r="M479" i="2"/>
  <c r="K479" i="2"/>
  <c r="I479" i="2"/>
  <c r="G479" i="2"/>
  <c r="E479" i="2"/>
  <c r="M478" i="2"/>
  <c r="K478" i="2"/>
  <c r="I478" i="2"/>
  <c r="G478" i="2"/>
  <c r="M477" i="2"/>
  <c r="K477" i="2"/>
  <c r="I477" i="2"/>
  <c r="G477" i="2"/>
  <c r="E477" i="2"/>
  <c r="M476" i="2"/>
  <c r="K476" i="2"/>
  <c r="I476" i="2"/>
  <c r="G476" i="2"/>
  <c r="M475" i="2"/>
  <c r="K475" i="2"/>
  <c r="I475" i="2"/>
  <c r="G475" i="2"/>
  <c r="E475" i="2"/>
  <c r="M474" i="2"/>
  <c r="K474" i="2"/>
  <c r="I474" i="2"/>
  <c r="G474" i="2"/>
  <c r="M473" i="2"/>
  <c r="K473" i="2"/>
  <c r="I473" i="2"/>
  <c r="G473" i="2"/>
  <c r="E473" i="2"/>
  <c r="M472" i="2"/>
  <c r="K472" i="2"/>
  <c r="I472" i="2"/>
  <c r="G472" i="2"/>
  <c r="M471" i="2"/>
  <c r="K471" i="2"/>
  <c r="I471" i="2"/>
  <c r="G471" i="2"/>
  <c r="E471" i="2"/>
  <c r="M470" i="2"/>
  <c r="K470" i="2"/>
  <c r="I470" i="2"/>
  <c r="G470" i="2"/>
  <c r="M469" i="2"/>
  <c r="K469" i="2"/>
  <c r="I469" i="2"/>
  <c r="G469" i="2"/>
  <c r="E469" i="2"/>
  <c r="M468" i="2"/>
  <c r="K468" i="2"/>
  <c r="I468" i="2"/>
  <c r="G468" i="2"/>
  <c r="M467" i="2"/>
  <c r="K467" i="2"/>
  <c r="I467" i="2"/>
  <c r="G467" i="2"/>
  <c r="E467" i="2"/>
  <c r="M466" i="2"/>
  <c r="K466" i="2"/>
  <c r="I466" i="2"/>
  <c r="G466" i="2"/>
  <c r="M465" i="2"/>
  <c r="K465" i="2"/>
  <c r="I465" i="2"/>
  <c r="G465" i="2"/>
  <c r="E465" i="2"/>
  <c r="M464" i="2"/>
  <c r="K464" i="2"/>
  <c r="I464" i="2"/>
  <c r="G464" i="2"/>
  <c r="M463" i="2"/>
  <c r="K463" i="2"/>
  <c r="I463" i="2"/>
  <c r="G463" i="2"/>
  <c r="E463" i="2"/>
  <c r="M462" i="2"/>
  <c r="K462" i="2"/>
  <c r="I462" i="2"/>
  <c r="G462" i="2"/>
  <c r="M461" i="2"/>
  <c r="K461" i="2"/>
  <c r="I461" i="2"/>
  <c r="G461" i="2"/>
  <c r="E461" i="2"/>
  <c r="M460" i="2"/>
  <c r="K460" i="2"/>
  <c r="I460" i="2"/>
  <c r="G460" i="2"/>
  <c r="M459" i="2"/>
  <c r="K459" i="2"/>
  <c r="I459" i="2"/>
  <c r="G459" i="2"/>
  <c r="E459" i="2"/>
  <c r="M458" i="2"/>
  <c r="K458" i="2"/>
  <c r="I458" i="2"/>
  <c r="G458" i="2"/>
  <c r="M457" i="2"/>
  <c r="K457" i="2"/>
  <c r="I457" i="2"/>
  <c r="G457" i="2"/>
  <c r="E457" i="2"/>
  <c r="M456" i="2"/>
  <c r="K456" i="2"/>
  <c r="I456" i="2"/>
  <c r="G456" i="2"/>
  <c r="M455" i="2"/>
  <c r="K455" i="2"/>
  <c r="I455" i="2"/>
  <c r="G455" i="2"/>
  <c r="E455" i="2"/>
  <c r="M454" i="2"/>
  <c r="K454" i="2"/>
  <c r="I454" i="2"/>
  <c r="G454" i="2"/>
  <c r="M453" i="2"/>
  <c r="K453" i="2"/>
  <c r="I453" i="2"/>
  <c r="G453" i="2"/>
  <c r="E453" i="2"/>
  <c r="M452" i="2"/>
  <c r="K452" i="2"/>
  <c r="I452" i="2"/>
  <c r="G452" i="2"/>
  <c r="E452" i="2" s="1"/>
  <c r="M451" i="2"/>
  <c r="K451" i="2"/>
  <c r="I451" i="2"/>
  <c r="G451" i="2"/>
  <c r="E451" i="2"/>
  <c r="M450" i="2"/>
  <c r="K450" i="2"/>
  <c r="I450" i="2"/>
  <c r="G450" i="2"/>
  <c r="E450" i="2" s="1"/>
  <c r="M449" i="2"/>
  <c r="K449" i="2"/>
  <c r="I449" i="2"/>
  <c r="G449" i="2"/>
  <c r="E449" i="2"/>
  <c r="M448" i="2"/>
  <c r="K448" i="2"/>
  <c r="I448" i="2"/>
  <c r="G448" i="2"/>
  <c r="E448" i="2" s="1"/>
  <c r="M447" i="2"/>
  <c r="K447" i="2"/>
  <c r="I447" i="2"/>
  <c r="G447" i="2"/>
  <c r="E447" i="2"/>
  <c r="M446" i="2"/>
  <c r="K446" i="2"/>
  <c r="I446" i="2"/>
  <c r="G446" i="2"/>
  <c r="E446" i="2" s="1"/>
  <c r="M445" i="2"/>
  <c r="K445" i="2"/>
  <c r="I445" i="2"/>
  <c r="G445" i="2"/>
  <c r="E445" i="2"/>
  <c r="M444" i="2"/>
  <c r="K444" i="2"/>
  <c r="I444" i="2"/>
  <c r="G444" i="2"/>
  <c r="E444" i="2" s="1"/>
  <c r="M443" i="2"/>
  <c r="K443" i="2"/>
  <c r="I443" i="2"/>
  <c r="G443" i="2"/>
  <c r="E443" i="2"/>
  <c r="M442" i="2"/>
  <c r="K442" i="2"/>
  <c r="I442" i="2"/>
  <c r="G442" i="2"/>
  <c r="M441" i="2"/>
  <c r="K441" i="2"/>
  <c r="I441" i="2"/>
  <c r="G441" i="2"/>
  <c r="E441" i="2"/>
  <c r="M440" i="2"/>
  <c r="K440" i="2"/>
  <c r="I440" i="2"/>
  <c r="G440" i="2"/>
  <c r="E440" i="2" s="1"/>
  <c r="M439" i="2"/>
  <c r="K439" i="2"/>
  <c r="I439" i="2"/>
  <c r="G439" i="2"/>
  <c r="E439" i="2"/>
  <c r="M438" i="2"/>
  <c r="K438" i="2"/>
  <c r="I438" i="2"/>
  <c r="G438" i="2"/>
  <c r="M437" i="2"/>
  <c r="K437" i="2"/>
  <c r="I437" i="2"/>
  <c r="G437" i="2"/>
  <c r="E437" i="2"/>
  <c r="M436" i="2"/>
  <c r="K436" i="2"/>
  <c r="I436" i="2"/>
  <c r="G436" i="2"/>
  <c r="E436" i="2" s="1"/>
  <c r="M435" i="2"/>
  <c r="K435" i="2"/>
  <c r="I435" i="2"/>
  <c r="G435" i="2"/>
  <c r="E435" i="2"/>
  <c r="M434" i="2"/>
  <c r="K434" i="2"/>
  <c r="I434" i="2"/>
  <c r="G434" i="2"/>
  <c r="E434" i="2" s="1"/>
  <c r="M433" i="2"/>
  <c r="K433" i="2"/>
  <c r="I433" i="2"/>
  <c r="G433" i="2"/>
  <c r="M432" i="2"/>
  <c r="K432" i="2"/>
  <c r="I432" i="2"/>
  <c r="G432" i="2"/>
  <c r="M426" i="2"/>
  <c r="K426" i="2"/>
  <c r="I426" i="2"/>
  <c r="G426" i="2"/>
  <c r="E426" i="2"/>
  <c r="M425" i="2"/>
  <c r="K425" i="2"/>
  <c r="I425" i="2"/>
  <c r="G425" i="2"/>
  <c r="E425" i="2" s="1"/>
  <c r="M424" i="2"/>
  <c r="K424" i="2"/>
  <c r="I424" i="2"/>
  <c r="G424" i="2"/>
  <c r="E424" i="2"/>
  <c r="M423" i="2"/>
  <c r="K423" i="2"/>
  <c r="I423" i="2"/>
  <c r="G423" i="2"/>
  <c r="E423" i="2" s="1"/>
  <c r="M422" i="2"/>
  <c r="K422" i="2"/>
  <c r="I422" i="2"/>
  <c r="G422" i="2"/>
  <c r="E422" i="2"/>
  <c r="M421" i="2"/>
  <c r="K421" i="2"/>
  <c r="I421" i="2"/>
  <c r="G421" i="2"/>
  <c r="E421" i="2" s="1"/>
  <c r="M420" i="2"/>
  <c r="K420" i="2"/>
  <c r="I420" i="2"/>
  <c r="G420" i="2"/>
  <c r="E420" i="2"/>
  <c r="M419" i="2"/>
  <c r="K419" i="2"/>
  <c r="I419" i="2"/>
  <c r="G419" i="2"/>
  <c r="E419" i="2" s="1"/>
  <c r="M418" i="2"/>
  <c r="K418" i="2"/>
  <c r="I418" i="2"/>
  <c r="G418" i="2"/>
  <c r="E418" i="2"/>
  <c r="M417" i="2"/>
  <c r="K417" i="2"/>
  <c r="I417" i="2"/>
  <c r="G417" i="2"/>
  <c r="E417" i="2" s="1"/>
  <c r="M416" i="2"/>
  <c r="K416" i="2"/>
  <c r="I416" i="2"/>
  <c r="G416" i="2"/>
  <c r="E416" i="2"/>
  <c r="M415" i="2"/>
  <c r="K415" i="2"/>
  <c r="I415" i="2"/>
  <c r="G415" i="2"/>
  <c r="E415" i="2" s="1"/>
  <c r="M414" i="2"/>
  <c r="K414" i="2"/>
  <c r="I414" i="2"/>
  <c r="G414" i="2"/>
  <c r="E414" i="2"/>
  <c r="M413" i="2"/>
  <c r="K413" i="2"/>
  <c r="I413" i="2"/>
  <c r="G413" i="2"/>
  <c r="E413" i="2" s="1"/>
  <c r="M412" i="2"/>
  <c r="K412" i="2"/>
  <c r="I412" i="2"/>
  <c r="G412" i="2"/>
  <c r="E412" i="2"/>
  <c r="M411" i="2"/>
  <c r="K411" i="2"/>
  <c r="I411" i="2"/>
  <c r="G411" i="2"/>
  <c r="E411" i="2" s="1"/>
  <c r="M410" i="2"/>
  <c r="K410" i="2"/>
  <c r="I410" i="2"/>
  <c r="G410" i="2"/>
  <c r="M409" i="2"/>
  <c r="K409" i="2"/>
  <c r="I409" i="2"/>
  <c r="G409" i="2"/>
  <c r="E409" i="2"/>
  <c r="M408" i="2"/>
  <c r="K408" i="2"/>
  <c r="I408" i="2"/>
  <c r="G408" i="2"/>
  <c r="M407" i="2"/>
  <c r="K407" i="2"/>
  <c r="I407" i="2"/>
  <c r="G407" i="2"/>
  <c r="E407" i="2"/>
  <c r="M406" i="2"/>
  <c r="K406" i="2"/>
  <c r="I406" i="2"/>
  <c r="G406" i="2"/>
  <c r="M405" i="2"/>
  <c r="K405" i="2"/>
  <c r="I405" i="2"/>
  <c r="G405" i="2"/>
  <c r="E405" i="2"/>
  <c r="M404" i="2"/>
  <c r="K404" i="2"/>
  <c r="I404" i="2"/>
  <c r="G404" i="2"/>
  <c r="M403" i="2"/>
  <c r="K403" i="2"/>
  <c r="I403" i="2"/>
  <c r="G403" i="2"/>
  <c r="E403" i="2"/>
  <c r="M402" i="2"/>
  <c r="K402" i="2"/>
  <c r="I402" i="2"/>
  <c r="G402" i="2"/>
  <c r="M401" i="2"/>
  <c r="K401" i="2"/>
  <c r="I401" i="2"/>
  <c r="G401" i="2"/>
  <c r="E401" i="2"/>
  <c r="M400" i="2"/>
  <c r="K400" i="2"/>
  <c r="I400" i="2"/>
  <c r="G400" i="2"/>
  <c r="M399" i="2"/>
  <c r="K399" i="2"/>
  <c r="I399" i="2"/>
  <c r="G399" i="2"/>
  <c r="E399" i="2"/>
  <c r="M398" i="2"/>
  <c r="K398" i="2"/>
  <c r="I398" i="2"/>
  <c r="G398" i="2"/>
  <c r="M397" i="2"/>
  <c r="K397" i="2"/>
  <c r="I397" i="2"/>
  <c r="G397" i="2"/>
  <c r="E397" i="2"/>
  <c r="M396" i="2"/>
  <c r="K396" i="2"/>
  <c r="I396" i="2"/>
  <c r="G396" i="2"/>
  <c r="M395" i="2"/>
  <c r="K395" i="2"/>
  <c r="I395" i="2"/>
  <c r="G395" i="2"/>
  <c r="E395" i="2"/>
  <c r="M394" i="2"/>
  <c r="K394" i="2"/>
  <c r="I394" i="2"/>
  <c r="G394" i="2"/>
  <c r="M393" i="2"/>
  <c r="K393" i="2"/>
  <c r="I393" i="2"/>
  <c r="G393" i="2"/>
  <c r="E393" i="2"/>
  <c r="M392" i="2"/>
  <c r="K392" i="2"/>
  <c r="I392" i="2"/>
  <c r="G392" i="2"/>
  <c r="M391" i="2"/>
  <c r="K391" i="2"/>
  <c r="I391" i="2"/>
  <c r="G391" i="2"/>
  <c r="M390" i="2"/>
  <c r="K390" i="2"/>
  <c r="I390" i="2"/>
  <c r="G390" i="2"/>
  <c r="M389" i="2"/>
  <c r="K389" i="2"/>
  <c r="I389" i="2"/>
  <c r="G389" i="2"/>
  <c r="E389" i="2"/>
  <c r="M388" i="2"/>
  <c r="K388" i="2"/>
  <c r="I388" i="2"/>
  <c r="G388" i="2"/>
  <c r="M387" i="2"/>
  <c r="K387" i="2"/>
  <c r="I387" i="2"/>
  <c r="G387" i="2"/>
  <c r="E387" i="2"/>
  <c r="M386" i="2"/>
  <c r="K386" i="2"/>
  <c r="I386" i="2"/>
  <c r="G386" i="2"/>
  <c r="M385" i="2"/>
  <c r="K385" i="2"/>
  <c r="I385" i="2"/>
  <c r="G385" i="2"/>
  <c r="E385" i="2"/>
  <c r="M384" i="2"/>
  <c r="K384" i="2"/>
  <c r="I384" i="2"/>
  <c r="G384" i="2"/>
  <c r="M383" i="2"/>
  <c r="K383" i="2"/>
  <c r="I383" i="2"/>
  <c r="G383" i="2"/>
  <c r="E383" i="2"/>
  <c r="M382" i="2"/>
  <c r="K382" i="2"/>
  <c r="I382" i="2"/>
  <c r="G382" i="2"/>
  <c r="M381" i="2"/>
  <c r="K381" i="2"/>
  <c r="I381" i="2"/>
  <c r="G381" i="2"/>
  <c r="E381" i="2"/>
  <c r="M380" i="2"/>
  <c r="K380" i="2"/>
  <c r="I380" i="2"/>
  <c r="G380" i="2"/>
  <c r="M379" i="2"/>
  <c r="K379" i="2"/>
  <c r="I379" i="2"/>
  <c r="G379" i="2"/>
  <c r="E379" i="2"/>
  <c r="M378" i="2"/>
  <c r="K378" i="2"/>
  <c r="I378" i="2"/>
  <c r="G378" i="2"/>
  <c r="M377" i="2"/>
  <c r="K377" i="2"/>
  <c r="I377" i="2"/>
  <c r="G377" i="2"/>
  <c r="E377" i="2"/>
  <c r="M376" i="2"/>
  <c r="K376" i="2"/>
  <c r="I376" i="2"/>
  <c r="G376" i="2"/>
  <c r="M375" i="2"/>
  <c r="K375" i="2"/>
  <c r="I375" i="2"/>
  <c r="G375" i="2"/>
  <c r="E375" i="2"/>
  <c r="M374" i="2"/>
  <c r="K374" i="2"/>
  <c r="I374" i="2"/>
  <c r="G374" i="2"/>
  <c r="M373" i="2"/>
  <c r="K373" i="2"/>
  <c r="I373" i="2"/>
  <c r="G373" i="2"/>
  <c r="E373" i="2"/>
  <c r="M372" i="2"/>
  <c r="K372" i="2"/>
  <c r="I372" i="2"/>
  <c r="G372" i="2"/>
  <c r="M371" i="2"/>
  <c r="K371" i="2"/>
  <c r="I371" i="2"/>
  <c r="G371" i="2"/>
  <c r="E371" i="2"/>
  <c r="M370" i="2"/>
  <c r="K370" i="2"/>
  <c r="I370" i="2"/>
  <c r="G370" i="2"/>
  <c r="M369" i="2"/>
  <c r="K369" i="2"/>
  <c r="I369" i="2"/>
  <c r="G369" i="2"/>
  <c r="E369" i="2"/>
  <c r="M368" i="2"/>
  <c r="K368" i="2"/>
  <c r="I368" i="2"/>
  <c r="G368" i="2"/>
  <c r="M367" i="2"/>
  <c r="K367" i="2"/>
  <c r="I367" i="2"/>
  <c r="G367" i="2"/>
  <c r="E367" i="2"/>
  <c r="M366" i="2"/>
  <c r="K366" i="2"/>
  <c r="I366" i="2"/>
  <c r="G366" i="2"/>
  <c r="M365" i="2"/>
  <c r="K365" i="2"/>
  <c r="I365" i="2"/>
  <c r="G365" i="2"/>
  <c r="E365" i="2"/>
  <c r="M364" i="2"/>
  <c r="K364" i="2"/>
  <c r="I364" i="2"/>
  <c r="G364" i="2"/>
  <c r="M363" i="2"/>
  <c r="K363" i="2"/>
  <c r="I363" i="2"/>
  <c r="G363" i="2"/>
  <c r="E363" i="2"/>
  <c r="M362" i="2"/>
  <c r="K362" i="2"/>
  <c r="I362" i="2"/>
  <c r="G362" i="2"/>
  <c r="M361" i="2"/>
  <c r="K361" i="2"/>
  <c r="I361" i="2"/>
  <c r="G361" i="2"/>
  <c r="E361" i="2"/>
  <c r="M360" i="2"/>
  <c r="K360" i="2"/>
  <c r="I360" i="2"/>
  <c r="G360" i="2"/>
  <c r="M359" i="2"/>
  <c r="K359" i="2"/>
  <c r="I359" i="2"/>
  <c r="G359" i="2"/>
  <c r="E359" i="2"/>
  <c r="M358" i="2"/>
  <c r="K358" i="2"/>
  <c r="I358" i="2"/>
  <c r="G358" i="2"/>
  <c r="M357" i="2"/>
  <c r="K357" i="2"/>
  <c r="I357" i="2"/>
  <c r="G357" i="2"/>
  <c r="E357" i="2"/>
  <c r="M356" i="2"/>
  <c r="K356" i="2"/>
  <c r="I356" i="2"/>
  <c r="G356" i="2"/>
  <c r="M355" i="2"/>
  <c r="K355" i="2"/>
  <c r="I355" i="2"/>
  <c r="G355" i="2"/>
  <c r="E355" i="2"/>
  <c r="M354" i="2"/>
  <c r="K354" i="2"/>
  <c r="I354" i="2"/>
  <c r="G354" i="2"/>
  <c r="M353" i="2"/>
  <c r="K353" i="2"/>
  <c r="I353" i="2"/>
  <c r="G353" i="2"/>
  <c r="E353" i="2"/>
  <c r="M352" i="2"/>
  <c r="K352" i="2"/>
  <c r="I352" i="2"/>
  <c r="G352" i="2"/>
  <c r="M351" i="2"/>
  <c r="K351" i="2"/>
  <c r="I351" i="2"/>
  <c r="G351" i="2"/>
  <c r="E351" i="2" s="1"/>
  <c r="M350" i="2"/>
  <c r="K350" i="2"/>
  <c r="I350" i="2"/>
  <c r="G350" i="2"/>
  <c r="E350" i="2"/>
  <c r="M349" i="2"/>
  <c r="K349" i="2"/>
  <c r="I349" i="2"/>
  <c r="G349" i="2"/>
  <c r="E349" i="2" s="1"/>
  <c r="M348" i="2"/>
  <c r="K348" i="2"/>
  <c r="I348" i="2"/>
  <c r="G348" i="2"/>
  <c r="E348" i="2"/>
  <c r="M347" i="2"/>
  <c r="K347" i="2"/>
  <c r="I347" i="2"/>
  <c r="G347" i="2"/>
  <c r="E347" i="2" s="1"/>
  <c r="M346" i="2"/>
  <c r="K346" i="2"/>
  <c r="I346" i="2"/>
  <c r="G346" i="2"/>
  <c r="E346" i="2"/>
  <c r="M345" i="2"/>
  <c r="K345" i="2"/>
  <c r="I345" i="2"/>
  <c r="G345" i="2"/>
  <c r="E345" i="2" s="1"/>
  <c r="M344" i="2"/>
  <c r="K344" i="2"/>
  <c r="I344" i="2"/>
  <c r="G344" i="2"/>
  <c r="E344" i="2"/>
  <c r="M343" i="2"/>
  <c r="K343" i="2"/>
  <c r="I343" i="2"/>
  <c r="G343" i="2"/>
  <c r="E343" i="2" s="1"/>
  <c r="M342" i="2"/>
  <c r="K342" i="2"/>
  <c r="I342" i="2"/>
  <c r="G342" i="2"/>
  <c r="E342" i="2"/>
  <c r="M341" i="2"/>
  <c r="K341" i="2"/>
  <c r="I341" i="2"/>
  <c r="G341" i="2"/>
  <c r="E341" i="2" s="1"/>
  <c r="M340" i="2"/>
  <c r="K340" i="2"/>
  <c r="I340" i="2"/>
  <c r="G340" i="2"/>
  <c r="M339" i="2"/>
  <c r="K339" i="2"/>
  <c r="I339" i="2"/>
  <c r="G339" i="2"/>
  <c r="E339" i="2"/>
  <c r="M338" i="2"/>
  <c r="K338" i="2"/>
  <c r="I338" i="2"/>
  <c r="G338" i="2"/>
  <c r="M337" i="2"/>
  <c r="K337" i="2"/>
  <c r="I337" i="2"/>
  <c r="G337" i="2"/>
  <c r="E337" i="2"/>
  <c r="M336" i="2"/>
  <c r="K336" i="2"/>
  <c r="I336" i="2"/>
  <c r="G336" i="2"/>
  <c r="E336" i="2" s="1"/>
  <c r="M335" i="2"/>
  <c r="K335" i="2"/>
  <c r="I335" i="2"/>
  <c r="G335" i="2"/>
  <c r="M334" i="2"/>
  <c r="K334" i="2"/>
  <c r="I334" i="2"/>
  <c r="G334" i="2"/>
  <c r="E334" i="2" s="1"/>
  <c r="M333" i="2"/>
  <c r="K333" i="2"/>
  <c r="I333" i="2"/>
  <c r="G333" i="2"/>
  <c r="E333" i="2"/>
  <c r="M332" i="2"/>
  <c r="K332" i="2"/>
  <c r="I332" i="2"/>
  <c r="G332" i="2"/>
  <c r="E332" i="2" s="1"/>
  <c r="M331" i="2"/>
  <c r="K331" i="2"/>
  <c r="I331" i="2"/>
  <c r="G331" i="2"/>
  <c r="E331" i="2"/>
  <c r="M330" i="2"/>
  <c r="K330" i="2"/>
  <c r="I330" i="2"/>
  <c r="G330" i="2"/>
  <c r="E330" i="2" s="1"/>
  <c r="M329" i="2"/>
  <c r="K329" i="2"/>
  <c r="I329" i="2"/>
  <c r="G329" i="2"/>
  <c r="M328" i="2"/>
  <c r="K328" i="2"/>
  <c r="I328" i="2"/>
  <c r="G328" i="2"/>
  <c r="E328" i="2"/>
  <c r="M327" i="2"/>
  <c r="K327" i="2"/>
  <c r="I327" i="2"/>
  <c r="G327" i="2"/>
  <c r="E327" i="2" s="1"/>
  <c r="M326" i="2"/>
  <c r="K326" i="2"/>
  <c r="I326" i="2"/>
  <c r="G326" i="2"/>
  <c r="E326" i="2"/>
  <c r="M325" i="2"/>
  <c r="K325" i="2"/>
  <c r="I325" i="2"/>
  <c r="G325" i="2"/>
  <c r="E325" i="2" s="1"/>
  <c r="M324" i="2"/>
  <c r="K324" i="2"/>
  <c r="I324" i="2"/>
  <c r="G324" i="2"/>
  <c r="M323" i="2"/>
  <c r="K323" i="2"/>
  <c r="I323" i="2"/>
  <c r="G323" i="2"/>
  <c r="E323" i="2"/>
  <c r="M322" i="2"/>
  <c r="K322" i="2"/>
  <c r="I322" i="2"/>
  <c r="G322" i="2"/>
  <c r="M321" i="2"/>
  <c r="K321" i="2"/>
  <c r="I321" i="2"/>
  <c r="G321" i="2"/>
  <c r="E321" i="2" s="1"/>
  <c r="M320" i="2"/>
  <c r="K320" i="2"/>
  <c r="I320" i="2"/>
  <c r="G320" i="2"/>
  <c r="M319" i="2"/>
  <c r="K319" i="2"/>
  <c r="I319" i="2"/>
  <c r="G319" i="2"/>
  <c r="E319" i="2"/>
  <c r="M318" i="2"/>
  <c r="K318" i="2"/>
  <c r="I318" i="2"/>
  <c r="G318" i="2"/>
  <c r="M317" i="2"/>
  <c r="K317" i="2"/>
  <c r="I317" i="2"/>
  <c r="G317" i="2"/>
  <c r="M316" i="2"/>
  <c r="K316" i="2"/>
  <c r="I316" i="2"/>
  <c r="G316" i="2"/>
  <c r="M315" i="2"/>
  <c r="K315" i="2"/>
  <c r="I315" i="2"/>
  <c r="G315" i="2"/>
  <c r="E315" i="2"/>
  <c r="M314" i="2"/>
  <c r="K314" i="2"/>
  <c r="I314" i="2"/>
  <c r="G314" i="2"/>
  <c r="M313" i="2"/>
  <c r="K313" i="2"/>
  <c r="I313" i="2"/>
  <c r="G313" i="2"/>
  <c r="E313" i="2"/>
  <c r="M312" i="2"/>
  <c r="K312" i="2"/>
  <c r="I312" i="2"/>
  <c r="G312" i="2"/>
  <c r="M311" i="2"/>
  <c r="K311" i="2"/>
  <c r="I311" i="2"/>
  <c r="G311" i="2"/>
  <c r="E311" i="2"/>
  <c r="M310" i="2"/>
  <c r="K310" i="2"/>
  <c r="I310" i="2"/>
  <c r="G310" i="2"/>
  <c r="M309" i="2"/>
  <c r="K309" i="2"/>
  <c r="I309" i="2"/>
  <c r="G309" i="2"/>
  <c r="E309" i="2" s="1"/>
  <c r="M308" i="2"/>
  <c r="K308" i="2"/>
  <c r="I308" i="2"/>
  <c r="G308" i="2"/>
  <c r="M307" i="2"/>
  <c r="K307" i="2"/>
  <c r="I307" i="2"/>
  <c r="G307" i="2"/>
  <c r="E307" i="2" s="1"/>
  <c r="M306" i="2"/>
  <c r="K306" i="2"/>
  <c r="I306" i="2"/>
  <c r="G306" i="2"/>
  <c r="E306" i="2"/>
  <c r="M305" i="2"/>
  <c r="K305" i="2"/>
  <c r="I305" i="2"/>
  <c r="G305" i="2"/>
  <c r="E305" i="2" s="1"/>
  <c r="M304" i="2"/>
  <c r="K304" i="2"/>
  <c r="I304" i="2"/>
  <c r="G304" i="2"/>
  <c r="E304" i="2"/>
  <c r="M303" i="2"/>
  <c r="K303" i="2"/>
  <c r="I303" i="2"/>
  <c r="G303" i="2"/>
  <c r="E303" i="2" s="1"/>
  <c r="M302" i="2"/>
  <c r="K302" i="2"/>
  <c r="I302" i="2"/>
  <c r="G302" i="2"/>
  <c r="E302" i="2"/>
  <c r="M301" i="2"/>
  <c r="K301" i="2"/>
  <c r="I301" i="2"/>
  <c r="G301" i="2"/>
  <c r="E301" i="2" s="1"/>
  <c r="M300" i="2"/>
  <c r="K300" i="2"/>
  <c r="I300" i="2"/>
  <c r="G300" i="2"/>
  <c r="M299" i="2"/>
  <c r="K299" i="2"/>
  <c r="I299" i="2"/>
  <c r="G299" i="2"/>
  <c r="E299" i="2"/>
  <c r="M298" i="2"/>
  <c r="K298" i="2"/>
  <c r="I298" i="2"/>
  <c r="G298" i="2"/>
  <c r="E298" i="2" s="1"/>
  <c r="M297" i="2"/>
  <c r="K297" i="2"/>
  <c r="I297" i="2"/>
  <c r="G297" i="2"/>
  <c r="M296" i="2"/>
  <c r="K296" i="2"/>
  <c r="I296" i="2"/>
  <c r="G296" i="2"/>
  <c r="E296" i="2"/>
  <c r="M295" i="2"/>
  <c r="K295" i="2"/>
  <c r="I295" i="2"/>
  <c r="G295" i="2"/>
  <c r="E295" i="2" s="1"/>
  <c r="M294" i="2"/>
  <c r="K294" i="2"/>
  <c r="I294" i="2"/>
  <c r="G294" i="2"/>
  <c r="E294" i="2"/>
  <c r="M293" i="2"/>
  <c r="K293" i="2"/>
  <c r="I293" i="2"/>
  <c r="G293" i="2"/>
  <c r="E293" i="2" s="1"/>
  <c r="M292" i="2"/>
  <c r="K292" i="2"/>
  <c r="I292" i="2"/>
  <c r="G292" i="2"/>
  <c r="M291" i="2"/>
  <c r="K291" i="2"/>
  <c r="I291" i="2"/>
  <c r="G291" i="2"/>
  <c r="M290" i="2"/>
  <c r="K290" i="2"/>
  <c r="I290" i="2"/>
  <c r="G290" i="2"/>
  <c r="E290" i="2"/>
  <c r="M289" i="2"/>
  <c r="K289" i="2"/>
  <c r="I289" i="2"/>
  <c r="G289" i="2"/>
  <c r="E289" i="2" s="1"/>
  <c r="M288" i="2"/>
  <c r="K288" i="2"/>
  <c r="I288" i="2"/>
  <c r="G288" i="2"/>
  <c r="E288" i="2"/>
  <c r="M287" i="2"/>
  <c r="K287" i="2"/>
  <c r="I287" i="2"/>
  <c r="G287" i="2"/>
  <c r="E287" i="2" s="1"/>
  <c r="M286" i="2"/>
  <c r="K286" i="2"/>
  <c r="I286" i="2"/>
  <c r="G286" i="2"/>
  <c r="M285" i="2"/>
  <c r="K285" i="2"/>
  <c r="I285" i="2"/>
  <c r="G285" i="2"/>
  <c r="E285" i="2"/>
  <c r="M284" i="2"/>
  <c r="K284" i="2"/>
  <c r="I284" i="2"/>
  <c r="G284" i="2"/>
  <c r="M283" i="2"/>
  <c r="K283" i="2"/>
  <c r="I283" i="2"/>
  <c r="G283" i="2"/>
  <c r="E283" i="2" s="1"/>
  <c r="M282" i="2"/>
  <c r="K282" i="2"/>
  <c r="I282" i="2"/>
  <c r="G282" i="2"/>
  <c r="E282" i="2"/>
  <c r="M281" i="2"/>
  <c r="K281" i="2"/>
  <c r="I281" i="2"/>
  <c r="G281" i="2"/>
  <c r="E281" i="2" s="1"/>
  <c r="M280" i="2"/>
  <c r="K280" i="2"/>
  <c r="I280" i="2"/>
  <c r="E280" i="2" s="1"/>
  <c r="G280" i="2"/>
  <c r="M279" i="2"/>
  <c r="K279" i="2"/>
  <c r="I279" i="2"/>
  <c r="G279" i="2"/>
  <c r="E279" i="2" s="1"/>
  <c r="M278" i="2"/>
  <c r="K278" i="2"/>
  <c r="I278" i="2"/>
  <c r="G278" i="2"/>
  <c r="E278" i="2"/>
  <c r="M277" i="2"/>
  <c r="K277" i="2"/>
  <c r="I277" i="2"/>
  <c r="G277" i="2"/>
  <c r="E277" i="2" s="1"/>
  <c r="M276" i="2"/>
  <c r="K276" i="2"/>
  <c r="I276" i="2"/>
  <c r="G276" i="2"/>
  <c r="E276" i="2"/>
  <c r="M275" i="2"/>
  <c r="K275" i="2"/>
  <c r="I275" i="2"/>
  <c r="G275" i="2"/>
  <c r="E275" i="2" s="1"/>
  <c r="M274" i="2"/>
  <c r="K274" i="2"/>
  <c r="I274" i="2"/>
  <c r="G274" i="2"/>
  <c r="M273" i="2"/>
  <c r="K273" i="2"/>
  <c r="I273" i="2"/>
  <c r="G273" i="2"/>
  <c r="E273" i="2"/>
  <c r="M272" i="2"/>
  <c r="K272" i="2"/>
  <c r="I272" i="2"/>
  <c r="G272" i="2"/>
  <c r="M271" i="2"/>
  <c r="K271" i="2"/>
  <c r="I271" i="2"/>
  <c r="G271" i="2"/>
  <c r="E271" i="2" s="1"/>
  <c r="M270" i="2"/>
  <c r="K270" i="2"/>
  <c r="I270" i="2"/>
  <c r="G270" i="2"/>
  <c r="E270" i="2"/>
  <c r="M269" i="2"/>
  <c r="K269" i="2"/>
  <c r="I269" i="2"/>
  <c r="G269" i="2"/>
  <c r="M268" i="2"/>
  <c r="K268" i="2"/>
  <c r="I268" i="2"/>
  <c r="G268" i="2"/>
  <c r="E268" i="2"/>
  <c r="M267" i="2"/>
  <c r="K267" i="2"/>
  <c r="I267" i="2"/>
  <c r="G267" i="2"/>
  <c r="E267" i="2" s="1"/>
  <c r="M266" i="2"/>
  <c r="K266" i="2"/>
  <c r="I266" i="2"/>
  <c r="G266" i="2"/>
  <c r="E266" i="2"/>
  <c r="M265" i="2"/>
  <c r="K265" i="2"/>
  <c r="I265" i="2"/>
  <c r="G265" i="2"/>
  <c r="E265" i="2" s="1"/>
  <c r="M264" i="2"/>
  <c r="K264" i="2"/>
  <c r="I264" i="2"/>
  <c r="G264" i="2"/>
  <c r="E264" i="2"/>
  <c r="M263" i="2"/>
  <c r="K263" i="2"/>
  <c r="I263" i="2"/>
  <c r="G263" i="2"/>
  <c r="E263" i="2" s="1"/>
  <c r="M262" i="2"/>
  <c r="K262" i="2"/>
  <c r="I262" i="2"/>
  <c r="G262" i="2"/>
  <c r="M261" i="2"/>
  <c r="K261" i="2"/>
  <c r="I261" i="2"/>
  <c r="E261" i="2" s="1"/>
  <c r="G261" i="2"/>
  <c r="M260" i="2"/>
  <c r="K260" i="2"/>
  <c r="I260" i="2"/>
  <c r="G260" i="2"/>
  <c r="E260" i="2"/>
  <c r="M259" i="2"/>
  <c r="K259" i="2"/>
  <c r="I259" i="2"/>
  <c r="G259" i="2"/>
  <c r="M258" i="2"/>
  <c r="K258" i="2"/>
  <c r="E258" i="2" s="1"/>
  <c r="I258" i="2"/>
  <c r="G258" i="2"/>
  <c r="M257" i="2"/>
  <c r="K257" i="2"/>
  <c r="I257" i="2"/>
  <c r="G257" i="2"/>
  <c r="E257" i="2" s="1"/>
  <c r="M256" i="2"/>
  <c r="K256" i="2"/>
  <c r="I256" i="2"/>
  <c r="G256" i="2"/>
  <c r="M255" i="2"/>
  <c r="K255" i="2"/>
  <c r="I255" i="2"/>
  <c r="G255" i="2"/>
  <c r="E255" i="2" s="1"/>
  <c r="M254" i="2"/>
  <c r="K254" i="2"/>
  <c r="I254" i="2"/>
  <c r="G254" i="2"/>
  <c r="E254" i="2"/>
  <c r="M253" i="2"/>
  <c r="K253" i="2"/>
  <c r="I253" i="2"/>
  <c r="G253" i="2"/>
  <c r="E253" i="2" s="1"/>
  <c r="M252" i="2"/>
  <c r="K252" i="2"/>
  <c r="I252" i="2"/>
  <c r="G252" i="2"/>
  <c r="E252" i="2"/>
  <c r="M251" i="2"/>
  <c r="K251" i="2"/>
  <c r="I251" i="2"/>
  <c r="G251" i="2"/>
  <c r="E251" i="2" s="1"/>
  <c r="M250" i="2"/>
  <c r="K250" i="2"/>
  <c r="I250" i="2"/>
  <c r="G250" i="2"/>
  <c r="E250" i="2"/>
  <c r="M249" i="2"/>
  <c r="K249" i="2"/>
  <c r="I249" i="2"/>
  <c r="G249" i="2"/>
  <c r="E249" i="2" s="1"/>
  <c r="M248" i="2"/>
  <c r="K248" i="2"/>
  <c r="I248" i="2"/>
  <c r="G248" i="2"/>
  <c r="M247" i="2"/>
  <c r="K247" i="2"/>
  <c r="I247" i="2"/>
  <c r="G247" i="2"/>
  <c r="E247" i="2" s="1"/>
  <c r="M246" i="2"/>
  <c r="K246" i="2"/>
  <c r="I246" i="2"/>
  <c r="G246" i="2"/>
  <c r="E246" i="2"/>
  <c r="M245" i="2"/>
  <c r="K245" i="2"/>
  <c r="I245" i="2"/>
  <c r="G245" i="2"/>
  <c r="E245" i="2" s="1"/>
  <c r="M244" i="2"/>
  <c r="K244" i="2"/>
  <c r="I244" i="2"/>
  <c r="G244" i="2"/>
  <c r="E244" i="2"/>
  <c r="M243" i="2"/>
  <c r="K243" i="2"/>
  <c r="I243" i="2"/>
  <c r="G243" i="2"/>
  <c r="E243" i="2" s="1"/>
  <c r="M242" i="2"/>
  <c r="K242" i="2"/>
  <c r="I242" i="2"/>
  <c r="G242" i="2"/>
  <c r="E242" i="2"/>
  <c r="M241" i="2"/>
  <c r="K241" i="2"/>
  <c r="I241" i="2"/>
  <c r="G241" i="2"/>
  <c r="E241" i="2" s="1"/>
  <c r="M240" i="2"/>
  <c r="K240" i="2"/>
  <c r="I240" i="2"/>
  <c r="G240" i="2"/>
  <c r="M239" i="2"/>
  <c r="K239" i="2"/>
  <c r="I239" i="2"/>
  <c r="G239" i="2"/>
  <c r="E239" i="2" s="1"/>
  <c r="M238" i="2"/>
  <c r="K238" i="2"/>
  <c r="I238" i="2"/>
  <c r="G238" i="2"/>
  <c r="E238" i="2"/>
  <c r="M237" i="2"/>
  <c r="K237" i="2"/>
  <c r="I237" i="2"/>
  <c r="G237" i="2"/>
  <c r="E237" i="2" s="1"/>
  <c r="M236" i="2"/>
  <c r="K236" i="2"/>
  <c r="I236" i="2"/>
  <c r="G236" i="2"/>
  <c r="E236" i="2"/>
  <c r="M235" i="2"/>
  <c r="K235" i="2"/>
  <c r="I235" i="2"/>
  <c r="G235" i="2"/>
  <c r="E235" i="2" s="1"/>
  <c r="M234" i="2"/>
  <c r="K234" i="2"/>
  <c r="I234" i="2"/>
  <c r="G234" i="2"/>
  <c r="E234" i="2"/>
  <c r="M233" i="2"/>
  <c r="K233" i="2"/>
  <c r="I233" i="2"/>
  <c r="G233" i="2"/>
  <c r="E233" i="2" s="1"/>
  <c r="M232" i="2"/>
  <c r="K232" i="2"/>
  <c r="I232" i="2"/>
  <c r="G232" i="2"/>
  <c r="E232" i="2"/>
  <c r="M231" i="2"/>
  <c r="K231" i="2"/>
  <c r="I231" i="2"/>
  <c r="G231" i="2"/>
  <c r="E231" i="2" s="1"/>
  <c r="M230" i="2"/>
  <c r="K230" i="2"/>
  <c r="I230" i="2"/>
  <c r="G230" i="2"/>
  <c r="E230" i="2"/>
  <c r="M229" i="2"/>
  <c r="K229" i="2"/>
  <c r="I229" i="2"/>
  <c r="G229" i="2"/>
  <c r="E229" i="2" s="1"/>
  <c r="M228" i="2"/>
  <c r="K228" i="2"/>
  <c r="I228" i="2"/>
  <c r="G228" i="2"/>
  <c r="E228" i="2"/>
  <c r="M227" i="2"/>
  <c r="K227" i="2"/>
  <c r="I227" i="2"/>
  <c r="G227" i="2"/>
  <c r="E227" i="2" s="1"/>
  <c r="M226" i="2"/>
  <c r="K226" i="2"/>
  <c r="I226" i="2"/>
  <c r="G226" i="2"/>
  <c r="E226" i="2"/>
  <c r="M225" i="2"/>
  <c r="K225" i="2"/>
  <c r="I225" i="2"/>
  <c r="G225" i="2"/>
  <c r="M224" i="2"/>
  <c r="K224" i="2"/>
  <c r="I224" i="2"/>
  <c r="G224" i="2"/>
  <c r="E224" i="2"/>
  <c r="M223" i="2"/>
  <c r="K223" i="2"/>
  <c r="I223" i="2"/>
  <c r="G223" i="2"/>
  <c r="E223" i="2" s="1"/>
  <c r="M222" i="2"/>
  <c r="K222" i="2"/>
  <c r="I222" i="2"/>
  <c r="G222" i="2"/>
  <c r="E222" i="2"/>
  <c r="M221" i="2"/>
  <c r="K221" i="2"/>
  <c r="I221" i="2"/>
  <c r="G221" i="2"/>
  <c r="E221" i="2" s="1"/>
  <c r="M220" i="2"/>
  <c r="K220" i="2"/>
  <c r="I220" i="2"/>
  <c r="G220" i="2"/>
  <c r="E220" i="2"/>
  <c r="M219" i="2"/>
  <c r="K219" i="2"/>
  <c r="I219" i="2"/>
  <c r="G219" i="2"/>
  <c r="E219" i="2" s="1"/>
  <c r="M218" i="2"/>
  <c r="K218" i="2"/>
  <c r="I218" i="2"/>
  <c r="G218" i="2"/>
  <c r="E218" i="2"/>
  <c r="M217" i="2"/>
  <c r="K217" i="2"/>
  <c r="I217" i="2"/>
  <c r="G217" i="2"/>
  <c r="E217" i="2" s="1"/>
  <c r="M216" i="2"/>
  <c r="K216" i="2"/>
  <c r="I216" i="2"/>
  <c r="G216" i="2"/>
  <c r="E216" i="2"/>
  <c r="M215" i="2"/>
  <c r="K215" i="2"/>
  <c r="I215" i="2"/>
  <c r="G215" i="2"/>
  <c r="E215" i="2" s="1"/>
  <c r="M214" i="2"/>
  <c r="K214" i="2"/>
  <c r="I214" i="2"/>
  <c r="G214" i="2"/>
  <c r="E214" i="2"/>
  <c r="M213" i="2"/>
  <c r="K213" i="2"/>
  <c r="I213" i="2"/>
  <c r="G213" i="2"/>
  <c r="E213" i="2" s="1"/>
  <c r="M212" i="2"/>
  <c r="K212" i="2"/>
  <c r="I212" i="2"/>
  <c r="G212" i="2"/>
  <c r="E212" i="2"/>
  <c r="M211" i="2"/>
  <c r="K211" i="2"/>
  <c r="I211" i="2"/>
  <c r="G211" i="2"/>
  <c r="E211" i="2" s="1"/>
  <c r="M210" i="2"/>
  <c r="K210" i="2"/>
  <c r="I210" i="2"/>
  <c r="G210" i="2"/>
  <c r="E210" i="2"/>
  <c r="M209" i="2"/>
  <c r="K209" i="2"/>
  <c r="I209" i="2"/>
  <c r="G209" i="2"/>
  <c r="E209" i="2" s="1"/>
  <c r="M208" i="2"/>
  <c r="K208" i="2"/>
  <c r="I208" i="2"/>
  <c r="G208" i="2"/>
  <c r="M207" i="2"/>
  <c r="K207" i="2"/>
  <c r="I207" i="2"/>
  <c r="G207" i="2"/>
  <c r="M206" i="2"/>
  <c r="K206" i="2"/>
  <c r="I206" i="2"/>
  <c r="G206" i="2"/>
  <c r="E206" i="2"/>
  <c r="M205" i="2"/>
  <c r="K205" i="2"/>
  <c r="I205" i="2"/>
  <c r="G205" i="2"/>
  <c r="E205" i="2" s="1"/>
  <c r="M204" i="2"/>
  <c r="K204" i="2"/>
  <c r="I204" i="2"/>
  <c r="G204" i="2"/>
  <c r="E204" i="2"/>
  <c r="M203" i="2"/>
  <c r="K203" i="2"/>
  <c r="I203" i="2"/>
  <c r="G203" i="2"/>
  <c r="E203" i="2" s="1"/>
  <c r="M202" i="2"/>
  <c r="K202" i="2"/>
  <c r="I202" i="2"/>
  <c r="G202" i="2"/>
  <c r="E202" i="2"/>
  <c r="M201" i="2"/>
  <c r="K201" i="2"/>
  <c r="I201" i="2"/>
  <c r="G201" i="2"/>
  <c r="E201" i="2" s="1"/>
  <c r="M200" i="2"/>
  <c r="K200" i="2"/>
  <c r="I200" i="2"/>
  <c r="G200" i="2"/>
  <c r="E200" i="2"/>
  <c r="M199" i="2"/>
  <c r="K199" i="2"/>
  <c r="I199" i="2"/>
  <c r="G199" i="2"/>
  <c r="E199" i="2" s="1"/>
  <c r="M198" i="2"/>
  <c r="K198" i="2"/>
  <c r="I198" i="2"/>
  <c r="G198" i="2"/>
  <c r="E198" i="2"/>
  <c r="M197" i="2"/>
  <c r="K197" i="2"/>
  <c r="I197" i="2"/>
  <c r="G197" i="2"/>
  <c r="E197" i="2" s="1"/>
  <c r="M196" i="2"/>
  <c r="K196" i="2"/>
  <c r="I196" i="2"/>
  <c r="G196" i="2"/>
  <c r="E196" i="2"/>
  <c r="M195" i="2"/>
  <c r="K195" i="2"/>
  <c r="I195" i="2"/>
  <c r="G195" i="2"/>
  <c r="E195" i="2" s="1"/>
  <c r="M194" i="2"/>
  <c r="K194" i="2"/>
  <c r="I194" i="2"/>
  <c r="G194" i="2"/>
  <c r="E194" i="2"/>
  <c r="M193" i="2"/>
  <c r="K193" i="2"/>
  <c r="I193" i="2"/>
  <c r="G193" i="2"/>
  <c r="E193" i="2" s="1"/>
  <c r="M192" i="2"/>
  <c r="K192" i="2"/>
  <c r="I192" i="2"/>
  <c r="G192" i="2"/>
  <c r="E192" i="2"/>
  <c r="M191" i="2"/>
  <c r="K191" i="2"/>
  <c r="I191" i="2"/>
  <c r="G191" i="2"/>
  <c r="E191" i="2" s="1"/>
  <c r="M190" i="2"/>
  <c r="K190" i="2"/>
  <c r="I190" i="2"/>
  <c r="G190" i="2"/>
  <c r="E190" i="2"/>
  <c r="M189" i="2"/>
  <c r="K189" i="2"/>
  <c r="I189" i="2"/>
  <c r="G189" i="2"/>
  <c r="E189" i="2" s="1"/>
  <c r="M188" i="2"/>
  <c r="K188" i="2"/>
  <c r="I188" i="2"/>
  <c r="G188" i="2"/>
  <c r="E188" i="2"/>
  <c r="M187" i="2"/>
  <c r="K187" i="2"/>
  <c r="I187" i="2"/>
  <c r="G187" i="2"/>
  <c r="E187" i="2" s="1"/>
  <c r="M186" i="2"/>
  <c r="K186" i="2"/>
  <c r="I186" i="2"/>
  <c r="G186" i="2"/>
  <c r="M185" i="2"/>
  <c r="K185" i="2"/>
  <c r="I185" i="2"/>
  <c r="G185" i="2"/>
  <c r="E185" i="2"/>
  <c r="M184" i="2"/>
  <c r="K184" i="2"/>
  <c r="I184" i="2"/>
  <c r="G184" i="2"/>
  <c r="M183" i="2"/>
  <c r="K183" i="2"/>
  <c r="I183" i="2"/>
  <c r="G183" i="2"/>
  <c r="E183" i="2"/>
  <c r="M182" i="2"/>
  <c r="K182" i="2"/>
  <c r="I182" i="2"/>
  <c r="G182" i="2"/>
  <c r="M181" i="2"/>
  <c r="K181" i="2"/>
  <c r="I181" i="2"/>
  <c r="G181" i="2"/>
  <c r="E181" i="2" s="1"/>
  <c r="M180" i="2"/>
  <c r="K180" i="2"/>
  <c r="I180" i="2"/>
  <c r="G180" i="2"/>
  <c r="E180" i="2"/>
  <c r="M179" i="2"/>
  <c r="K179" i="2"/>
  <c r="I179" i="2"/>
  <c r="G179" i="2"/>
  <c r="E179" i="2" s="1"/>
  <c r="M178" i="2"/>
  <c r="K178" i="2"/>
  <c r="I178" i="2"/>
  <c r="G178" i="2"/>
  <c r="E178" i="2"/>
  <c r="M177" i="2"/>
  <c r="K177" i="2"/>
  <c r="I177" i="2"/>
  <c r="G177" i="2"/>
  <c r="E177" i="2" s="1"/>
  <c r="M176" i="2"/>
  <c r="K176" i="2"/>
  <c r="I176" i="2"/>
  <c r="G176" i="2"/>
  <c r="E176" i="2"/>
  <c r="M175" i="2"/>
  <c r="K175" i="2"/>
  <c r="I175" i="2"/>
  <c r="G175" i="2"/>
  <c r="E175" i="2" s="1"/>
  <c r="M174" i="2"/>
  <c r="K174" i="2"/>
  <c r="I174" i="2"/>
  <c r="G174" i="2"/>
  <c r="E174" i="2"/>
  <c r="M173" i="2"/>
  <c r="K173" i="2"/>
  <c r="I173" i="2"/>
  <c r="G173" i="2"/>
  <c r="E173" i="2" s="1"/>
  <c r="M172" i="2"/>
  <c r="K172" i="2"/>
  <c r="I172" i="2"/>
  <c r="G172" i="2"/>
  <c r="E172" i="2"/>
  <c r="M171" i="2"/>
  <c r="K171" i="2"/>
  <c r="I171" i="2"/>
  <c r="G171" i="2"/>
  <c r="E171" i="2" s="1"/>
  <c r="M170" i="2"/>
  <c r="K170" i="2"/>
  <c r="I170" i="2"/>
  <c r="G170" i="2"/>
  <c r="E170" i="2"/>
  <c r="M169" i="2"/>
  <c r="K169" i="2"/>
  <c r="I169" i="2"/>
  <c r="G169" i="2"/>
  <c r="E169" i="2" s="1"/>
  <c r="M168" i="2"/>
  <c r="K168" i="2"/>
  <c r="I168" i="2"/>
  <c r="G168" i="2"/>
  <c r="E168" i="2"/>
  <c r="M167" i="2"/>
  <c r="K167" i="2"/>
  <c r="I167" i="2"/>
  <c r="G167" i="2"/>
  <c r="E167" i="2" s="1"/>
  <c r="M166" i="2"/>
  <c r="K166" i="2"/>
  <c r="I166" i="2"/>
  <c r="G166" i="2"/>
  <c r="E166" i="2"/>
  <c r="M165" i="2"/>
  <c r="K165" i="2"/>
  <c r="I165" i="2"/>
  <c r="G165" i="2"/>
  <c r="M164" i="2"/>
  <c r="K164" i="2"/>
  <c r="I164" i="2"/>
  <c r="G164" i="2"/>
  <c r="E164" i="2"/>
  <c r="M163" i="2"/>
  <c r="K163" i="2"/>
  <c r="I163" i="2"/>
  <c r="G163" i="2"/>
  <c r="M162" i="2"/>
  <c r="K162" i="2"/>
  <c r="I162" i="2"/>
  <c r="G162" i="2"/>
  <c r="E162" i="2"/>
  <c r="M161" i="2"/>
  <c r="K161" i="2"/>
  <c r="I161" i="2"/>
  <c r="G161" i="2"/>
  <c r="M160" i="2"/>
  <c r="K160" i="2"/>
  <c r="I160" i="2"/>
  <c r="E160" i="2" s="1"/>
  <c r="G160" i="2"/>
  <c r="M159" i="2"/>
  <c r="K159" i="2"/>
  <c r="I159" i="2"/>
  <c r="G159" i="2"/>
  <c r="M158" i="2"/>
  <c r="K158" i="2"/>
  <c r="I158" i="2"/>
  <c r="G158" i="2"/>
  <c r="E158" i="2"/>
  <c r="M157" i="2"/>
  <c r="K157" i="2"/>
  <c r="I157" i="2"/>
  <c r="G157" i="2"/>
  <c r="M156" i="2"/>
  <c r="K156" i="2"/>
  <c r="I156" i="2"/>
  <c r="G156" i="2"/>
  <c r="E156" i="2" s="1"/>
  <c r="M155" i="2"/>
  <c r="K155" i="2"/>
  <c r="I155" i="2"/>
  <c r="G155" i="2"/>
  <c r="M154" i="2"/>
  <c r="K154" i="2"/>
  <c r="I154" i="2"/>
  <c r="G154" i="2"/>
  <c r="E154" i="2"/>
  <c r="M153" i="2"/>
  <c r="K153" i="2"/>
  <c r="I153" i="2"/>
  <c r="G153" i="2"/>
  <c r="M152" i="2"/>
  <c r="K152" i="2"/>
  <c r="I152" i="2"/>
  <c r="G152" i="2"/>
  <c r="E152" i="2"/>
  <c r="M151" i="2"/>
  <c r="K151" i="2"/>
  <c r="I151" i="2"/>
  <c r="G151" i="2"/>
  <c r="M150" i="2"/>
  <c r="K150" i="2"/>
  <c r="I150" i="2"/>
  <c r="G150" i="2"/>
  <c r="M149" i="2"/>
  <c r="K149" i="2"/>
  <c r="I149" i="2"/>
  <c r="G149" i="2"/>
  <c r="M148" i="2"/>
  <c r="K148" i="2"/>
  <c r="I148" i="2"/>
  <c r="G148" i="2"/>
  <c r="E148" i="2"/>
  <c r="M147" i="2"/>
  <c r="K147" i="2"/>
  <c r="I147" i="2"/>
  <c r="G147" i="2"/>
  <c r="M146" i="2"/>
  <c r="K146" i="2"/>
  <c r="I146" i="2"/>
  <c r="G146" i="2"/>
  <c r="E146" i="2"/>
  <c r="M145" i="2"/>
  <c r="K145" i="2"/>
  <c r="I145" i="2"/>
  <c r="G145" i="2"/>
  <c r="M144" i="2"/>
  <c r="K144" i="2"/>
  <c r="I144" i="2"/>
  <c r="G144" i="2"/>
  <c r="E144" i="2"/>
  <c r="M143" i="2"/>
  <c r="K143" i="2"/>
  <c r="I143" i="2"/>
  <c r="G143" i="2"/>
  <c r="M142" i="2"/>
  <c r="K142" i="2"/>
  <c r="I142" i="2"/>
  <c r="G142" i="2"/>
  <c r="E142" i="2"/>
  <c r="M141" i="2"/>
  <c r="K141" i="2"/>
  <c r="I141" i="2"/>
  <c r="G141" i="2"/>
  <c r="M140" i="2"/>
  <c r="K140" i="2"/>
  <c r="I140" i="2"/>
  <c r="G140" i="2"/>
  <c r="E140" i="2"/>
  <c r="M139" i="2"/>
  <c r="K139" i="2"/>
  <c r="I139" i="2"/>
  <c r="G139" i="2"/>
  <c r="M138" i="2"/>
  <c r="K138" i="2"/>
  <c r="I138" i="2"/>
  <c r="G138" i="2"/>
  <c r="E138" i="2"/>
  <c r="M137" i="2"/>
  <c r="K137" i="2"/>
  <c r="I137" i="2"/>
  <c r="G137" i="2"/>
  <c r="M136" i="2"/>
  <c r="K136" i="2"/>
  <c r="I136" i="2"/>
  <c r="G136" i="2"/>
  <c r="M135" i="2"/>
  <c r="K135" i="2"/>
  <c r="I135" i="2"/>
  <c r="G135" i="2"/>
  <c r="M134" i="2"/>
  <c r="K134" i="2"/>
  <c r="I134" i="2"/>
  <c r="G134" i="2"/>
  <c r="M133" i="2"/>
  <c r="K133" i="2"/>
  <c r="I133" i="2"/>
  <c r="G133" i="2"/>
  <c r="M132" i="2"/>
  <c r="K132" i="2"/>
  <c r="I132" i="2"/>
  <c r="G132" i="2"/>
  <c r="E132" i="2"/>
  <c r="M131" i="2"/>
  <c r="K131" i="2"/>
  <c r="I131" i="2"/>
  <c r="G131" i="2"/>
  <c r="M130" i="2"/>
  <c r="K130" i="2"/>
  <c r="I130" i="2"/>
  <c r="G130" i="2"/>
  <c r="E130" i="2"/>
  <c r="M129" i="2"/>
  <c r="K129" i="2"/>
  <c r="I129" i="2"/>
  <c r="G129" i="2"/>
  <c r="M128" i="2"/>
  <c r="K128" i="2"/>
  <c r="I128" i="2"/>
  <c r="G128" i="2"/>
  <c r="E128" i="2"/>
  <c r="M127" i="2"/>
  <c r="K127" i="2"/>
  <c r="I127" i="2"/>
  <c r="G127" i="2"/>
  <c r="M126" i="2"/>
  <c r="K126" i="2"/>
  <c r="I126" i="2"/>
  <c r="G126" i="2"/>
  <c r="E126" i="2"/>
  <c r="M125" i="2"/>
  <c r="K125" i="2"/>
  <c r="I125" i="2"/>
  <c r="G125" i="2"/>
  <c r="M124" i="2"/>
  <c r="K124" i="2"/>
  <c r="I124" i="2"/>
  <c r="G124" i="2"/>
  <c r="E124" i="2"/>
  <c r="M123" i="2"/>
  <c r="K123" i="2"/>
  <c r="I123" i="2"/>
  <c r="G123" i="2"/>
  <c r="M122" i="2"/>
  <c r="K122" i="2"/>
  <c r="I122" i="2"/>
  <c r="G122" i="2"/>
  <c r="E122" i="2"/>
  <c r="M121" i="2"/>
  <c r="K121" i="2"/>
  <c r="I121" i="2"/>
  <c r="G121" i="2"/>
  <c r="M120" i="2"/>
  <c r="K120" i="2"/>
  <c r="I120" i="2"/>
  <c r="G120" i="2"/>
  <c r="E120" i="2"/>
  <c r="M119" i="2"/>
  <c r="K119" i="2"/>
  <c r="I119" i="2"/>
  <c r="G119" i="2"/>
  <c r="M118" i="2"/>
  <c r="K118" i="2"/>
  <c r="I118" i="2"/>
  <c r="G118" i="2"/>
  <c r="E118" i="2"/>
  <c r="M117" i="2"/>
  <c r="K117" i="2"/>
  <c r="I117" i="2"/>
  <c r="G117" i="2"/>
  <c r="M116" i="2"/>
  <c r="K116" i="2"/>
  <c r="I116" i="2"/>
  <c r="G116" i="2"/>
  <c r="E116" i="2"/>
  <c r="M115" i="2"/>
  <c r="K115" i="2"/>
  <c r="I115" i="2"/>
  <c r="G115" i="2"/>
  <c r="M114" i="2"/>
  <c r="K114" i="2"/>
  <c r="I114" i="2"/>
  <c r="G114" i="2"/>
  <c r="E114" i="2"/>
  <c r="M113" i="2"/>
  <c r="K113" i="2"/>
  <c r="I113" i="2"/>
  <c r="G113" i="2"/>
  <c r="M112" i="2"/>
  <c r="K112" i="2"/>
  <c r="I112" i="2"/>
  <c r="G112" i="2"/>
  <c r="E112" i="2"/>
  <c r="M111" i="2"/>
  <c r="K111" i="2"/>
  <c r="I111" i="2"/>
  <c r="G111" i="2"/>
  <c r="M110" i="2"/>
  <c r="K110" i="2"/>
  <c r="I110" i="2"/>
  <c r="G110" i="2"/>
  <c r="E110" i="2"/>
  <c r="M109" i="2"/>
  <c r="K109" i="2"/>
  <c r="I109" i="2"/>
  <c r="G109" i="2"/>
  <c r="M108" i="2"/>
  <c r="K108" i="2"/>
  <c r="I108" i="2"/>
  <c r="G108" i="2"/>
  <c r="E108" i="2"/>
  <c r="M107" i="2"/>
  <c r="K107" i="2"/>
  <c r="I107" i="2"/>
  <c r="G107" i="2"/>
  <c r="M106" i="2"/>
  <c r="K106" i="2"/>
  <c r="I106" i="2"/>
  <c r="G106" i="2"/>
  <c r="E106" i="2" s="1"/>
  <c r="M105" i="2"/>
  <c r="K105" i="2"/>
  <c r="I105" i="2"/>
  <c r="G105" i="2"/>
  <c r="E105" i="2"/>
  <c r="M104" i="2"/>
  <c r="K104" i="2"/>
  <c r="I104" i="2"/>
  <c r="G104" i="2"/>
  <c r="E104" i="2" s="1"/>
  <c r="M103" i="2"/>
  <c r="K103" i="2"/>
  <c r="I103" i="2"/>
  <c r="G103" i="2"/>
  <c r="E103" i="2"/>
  <c r="M102" i="2"/>
  <c r="K102" i="2"/>
  <c r="I102" i="2"/>
  <c r="G102" i="2"/>
  <c r="E102" i="2" s="1"/>
  <c r="M101" i="2"/>
  <c r="K101" i="2"/>
  <c r="I101" i="2"/>
  <c r="G101" i="2"/>
  <c r="E101" i="2"/>
  <c r="M100" i="2"/>
  <c r="K100" i="2"/>
  <c r="I100" i="2"/>
  <c r="G100" i="2"/>
  <c r="M99" i="2"/>
  <c r="K99" i="2"/>
  <c r="I99" i="2"/>
  <c r="G99" i="2"/>
  <c r="E99" i="2"/>
  <c r="M98" i="2"/>
  <c r="K98" i="2"/>
  <c r="I98" i="2"/>
  <c r="G98" i="2"/>
  <c r="E98" i="2" s="1"/>
  <c r="M97" i="2"/>
  <c r="K97" i="2"/>
  <c r="I97" i="2"/>
  <c r="G97" i="2"/>
  <c r="E97" i="2"/>
  <c r="M96" i="2"/>
  <c r="K96" i="2"/>
  <c r="I96" i="2"/>
  <c r="G96" i="2"/>
  <c r="E96" i="2" s="1"/>
  <c r="M95" i="2"/>
  <c r="K95" i="2"/>
  <c r="I95" i="2"/>
  <c r="G95" i="2"/>
  <c r="E95" i="2"/>
  <c r="M94" i="2"/>
  <c r="K94" i="2"/>
  <c r="I94" i="2"/>
  <c r="G94" i="2"/>
  <c r="E94" i="2" s="1"/>
  <c r="M93" i="2"/>
  <c r="K93" i="2"/>
  <c r="I93" i="2"/>
  <c r="G93" i="2"/>
  <c r="E93" i="2"/>
  <c r="M92" i="2"/>
  <c r="K92" i="2"/>
  <c r="I92" i="2"/>
  <c r="G92" i="2"/>
  <c r="E92" i="2" s="1"/>
  <c r="M91" i="2"/>
  <c r="K91" i="2"/>
  <c r="I91" i="2"/>
  <c r="G91" i="2"/>
  <c r="E91" i="2"/>
  <c r="M90" i="2"/>
  <c r="K90" i="2"/>
  <c r="I90" i="2"/>
  <c r="G90" i="2"/>
  <c r="E90" i="2" s="1"/>
  <c r="M89" i="2"/>
  <c r="K89" i="2"/>
  <c r="I89" i="2"/>
  <c r="G89" i="2"/>
  <c r="E89" i="2"/>
  <c r="M88" i="2"/>
  <c r="K88" i="2"/>
  <c r="I88" i="2"/>
  <c r="G88" i="2"/>
  <c r="E88" i="2" s="1"/>
  <c r="M87" i="2"/>
  <c r="K87" i="2"/>
  <c r="I87" i="2"/>
  <c r="G87" i="2"/>
  <c r="E87" i="2"/>
  <c r="M86" i="2"/>
  <c r="K86" i="2"/>
  <c r="I86" i="2"/>
  <c r="G86" i="2"/>
  <c r="E86" i="2" s="1"/>
  <c r="M85" i="2"/>
  <c r="K85" i="2"/>
  <c r="I85" i="2"/>
  <c r="G85" i="2"/>
  <c r="E85" i="2"/>
  <c r="M84" i="2"/>
  <c r="K84" i="2"/>
  <c r="I84" i="2"/>
  <c r="G84" i="2"/>
  <c r="E84" i="2" s="1"/>
  <c r="M83" i="2"/>
  <c r="K83" i="2"/>
  <c r="I83" i="2"/>
  <c r="G83" i="2"/>
  <c r="E83" i="2"/>
  <c r="M82" i="2"/>
  <c r="K82" i="2"/>
  <c r="I82" i="2"/>
  <c r="G82" i="2"/>
  <c r="E82" i="2" s="1"/>
  <c r="M80" i="2"/>
  <c r="K80" i="2"/>
  <c r="I80" i="2"/>
  <c r="G80" i="2"/>
  <c r="E80" i="2"/>
  <c r="M79" i="2"/>
  <c r="K79" i="2"/>
  <c r="I79" i="2"/>
  <c r="G79" i="2"/>
  <c r="E79" i="2" s="1"/>
  <c r="M78" i="2"/>
  <c r="K78" i="2"/>
  <c r="I78" i="2"/>
  <c r="G78" i="2"/>
  <c r="E78" i="2"/>
  <c r="M77" i="2"/>
  <c r="K77" i="2"/>
  <c r="I77" i="2"/>
  <c r="G77" i="2"/>
  <c r="E77" i="2" s="1"/>
  <c r="M76" i="2"/>
  <c r="K76" i="2"/>
  <c r="I76" i="2"/>
  <c r="G76" i="2"/>
  <c r="E76" i="2"/>
  <c r="M75" i="2"/>
  <c r="K75" i="2"/>
  <c r="I75" i="2"/>
  <c r="G75" i="2"/>
  <c r="E75" i="2" s="1"/>
  <c r="M74" i="2"/>
  <c r="K74" i="2"/>
  <c r="I74" i="2"/>
  <c r="G74" i="2"/>
  <c r="E74" i="2"/>
  <c r="M73" i="2"/>
  <c r="K73" i="2"/>
  <c r="I73" i="2"/>
  <c r="G73" i="2"/>
  <c r="E73" i="2" s="1"/>
  <c r="M72" i="2"/>
  <c r="K72" i="2"/>
  <c r="I72" i="2"/>
  <c r="G72" i="2"/>
  <c r="E72" i="2"/>
  <c r="M71" i="2"/>
  <c r="K71" i="2"/>
  <c r="I71" i="2"/>
  <c r="G71" i="2"/>
  <c r="E71" i="2" s="1"/>
  <c r="M70" i="2"/>
  <c r="K70" i="2"/>
  <c r="I70" i="2"/>
  <c r="G70" i="2"/>
  <c r="E70" i="2"/>
  <c r="M69" i="2"/>
  <c r="K69" i="2"/>
  <c r="I69" i="2"/>
  <c r="G69" i="2"/>
  <c r="E69" i="2" s="1"/>
  <c r="M68" i="2"/>
  <c r="K68" i="2"/>
  <c r="I68" i="2"/>
  <c r="G68" i="2"/>
  <c r="M67" i="2"/>
  <c r="K67" i="2"/>
  <c r="I67" i="2"/>
  <c r="G67" i="2"/>
  <c r="E67" i="2" s="1"/>
  <c r="M66" i="2"/>
  <c r="K66" i="2"/>
  <c r="I66" i="2"/>
  <c r="G66" i="2"/>
  <c r="E66" i="2"/>
  <c r="M65" i="2"/>
  <c r="K65" i="2"/>
  <c r="I65" i="2"/>
  <c r="G65" i="2"/>
  <c r="E65" i="2" s="1"/>
  <c r="M64" i="2"/>
  <c r="K64" i="2"/>
  <c r="I64" i="2"/>
  <c r="G64" i="2"/>
  <c r="E64" i="2"/>
  <c r="M63" i="2"/>
  <c r="K63" i="2"/>
  <c r="I63" i="2"/>
  <c r="G63" i="2"/>
  <c r="E63" i="2" s="1"/>
  <c r="M62" i="2"/>
  <c r="K62" i="2"/>
  <c r="I62" i="2"/>
  <c r="G62" i="2"/>
  <c r="E62" i="2"/>
  <c r="M61" i="2"/>
  <c r="K61" i="2"/>
  <c r="I61" i="2"/>
  <c r="G61" i="2"/>
  <c r="E61" i="2" s="1"/>
  <c r="M60" i="2"/>
  <c r="K60" i="2"/>
  <c r="I60" i="2"/>
  <c r="G60" i="2"/>
  <c r="E60" i="2"/>
  <c r="M59" i="2"/>
  <c r="K59" i="2"/>
  <c r="I59" i="2"/>
  <c r="G59" i="2"/>
  <c r="E59" i="2" s="1"/>
  <c r="M58" i="2"/>
  <c r="K58" i="2"/>
  <c r="I58" i="2"/>
  <c r="G58" i="2"/>
  <c r="E58" i="2"/>
  <c r="M57" i="2"/>
  <c r="K57" i="2"/>
  <c r="I57" i="2"/>
  <c r="G57" i="2"/>
  <c r="E57" i="2" s="1"/>
  <c r="M56" i="2"/>
  <c r="K56" i="2"/>
  <c r="I56" i="2"/>
  <c r="G56" i="2"/>
  <c r="E56" i="2"/>
  <c r="M55" i="2"/>
  <c r="K55" i="2"/>
  <c r="I55" i="2"/>
  <c r="G55" i="2"/>
  <c r="E55" i="2" s="1"/>
  <c r="M54" i="2"/>
  <c r="K54" i="2"/>
  <c r="I54" i="2"/>
  <c r="G54" i="2"/>
  <c r="M53" i="2"/>
  <c r="K53" i="2"/>
  <c r="I53" i="2"/>
  <c r="G53" i="2"/>
  <c r="E53" i="2"/>
  <c r="M52" i="2"/>
  <c r="K52" i="2"/>
  <c r="I52" i="2"/>
  <c r="G52" i="2"/>
  <c r="M51" i="2"/>
  <c r="K51" i="2"/>
  <c r="I51" i="2"/>
  <c r="G51" i="2"/>
  <c r="E51" i="2" s="1"/>
  <c r="M50" i="2"/>
  <c r="K50" i="2"/>
  <c r="I50" i="2"/>
  <c r="G50" i="2"/>
  <c r="M49" i="2"/>
  <c r="K49" i="2"/>
  <c r="I49" i="2"/>
  <c r="G49" i="2"/>
  <c r="E49" i="2"/>
  <c r="M48" i="2"/>
  <c r="K48" i="2"/>
  <c r="I48" i="2"/>
  <c r="G48" i="2"/>
  <c r="M47" i="2"/>
  <c r="K47" i="2"/>
  <c r="I47" i="2"/>
  <c r="G47" i="2"/>
  <c r="E47" i="2"/>
  <c r="M46" i="2"/>
  <c r="K46" i="2"/>
  <c r="I46" i="2"/>
  <c r="G46" i="2"/>
  <c r="M45" i="2"/>
  <c r="K45" i="2"/>
  <c r="I45" i="2"/>
  <c r="G45" i="2"/>
  <c r="E45" i="2"/>
  <c r="M44" i="2"/>
  <c r="K44" i="2"/>
  <c r="I44" i="2"/>
  <c r="G44" i="2"/>
  <c r="M43" i="2"/>
  <c r="K43" i="2"/>
  <c r="I43" i="2"/>
  <c r="G43" i="2"/>
  <c r="E43" i="2"/>
  <c r="M42" i="2"/>
  <c r="K42" i="2"/>
  <c r="I42" i="2"/>
  <c r="G42" i="2"/>
  <c r="M41" i="2"/>
  <c r="K41" i="2"/>
  <c r="I41" i="2"/>
  <c r="G41" i="2"/>
  <c r="E41" i="2" s="1"/>
  <c r="M40" i="2"/>
  <c r="K40" i="2"/>
  <c r="I40" i="2"/>
  <c r="G40" i="2"/>
  <c r="M39" i="2"/>
  <c r="K39" i="2"/>
  <c r="I39" i="2"/>
  <c r="G39" i="2"/>
  <c r="E39" i="2"/>
  <c r="M38" i="2"/>
  <c r="K38" i="2"/>
  <c r="I38" i="2"/>
  <c r="G38" i="2"/>
  <c r="M37" i="2"/>
  <c r="K37" i="2"/>
  <c r="I37" i="2"/>
  <c r="G37" i="2"/>
  <c r="E37" i="2"/>
  <c r="M36" i="2"/>
  <c r="K36" i="2"/>
  <c r="I36" i="2"/>
  <c r="G36" i="2"/>
  <c r="M35" i="2"/>
  <c r="K35" i="2"/>
  <c r="I35" i="2"/>
  <c r="G35" i="2"/>
  <c r="E35" i="2"/>
  <c r="M34" i="2"/>
  <c r="K34" i="2"/>
  <c r="I34" i="2"/>
  <c r="G34" i="2"/>
  <c r="M33" i="2"/>
  <c r="K33" i="2"/>
  <c r="I33" i="2"/>
  <c r="G33" i="2"/>
  <c r="E33" i="2"/>
  <c r="M32" i="2"/>
  <c r="K32" i="2"/>
  <c r="I32" i="2"/>
  <c r="G32" i="2"/>
  <c r="M31" i="2"/>
  <c r="K31" i="2"/>
  <c r="I31" i="2"/>
  <c r="G31" i="2"/>
  <c r="E31" i="2"/>
  <c r="M30" i="2"/>
  <c r="K30" i="2"/>
  <c r="I30" i="2"/>
  <c r="G30" i="2"/>
  <c r="M29" i="2"/>
  <c r="K29" i="2"/>
  <c r="I29" i="2"/>
  <c r="G29" i="2"/>
  <c r="E29" i="2"/>
  <c r="M28" i="2"/>
  <c r="K28" i="2"/>
  <c r="I28" i="2"/>
  <c r="G28" i="2"/>
  <c r="M27" i="2"/>
  <c r="K27" i="2"/>
  <c r="I27" i="2"/>
  <c r="G27" i="2"/>
  <c r="E27" i="2"/>
  <c r="M26" i="2"/>
  <c r="K26" i="2"/>
  <c r="I26" i="2"/>
  <c r="G26" i="2"/>
  <c r="M25" i="2"/>
  <c r="K25" i="2"/>
  <c r="I25" i="2"/>
  <c r="G25" i="2"/>
  <c r="E25" i="2"/>
  <c r="M24" i="2"/>
  <c r="K24" i="2"/>
  <c r="I24" i="2"/>
  <c r="G24" i="2"/>
  <c r="M23" i="2"/>
  <c r="K23" i="2"/>
  <c r="I23" i="2"/>
  <c r="G23" i="2"/>
  <c r="E23" i="2"/>
  <c r="M22" i="2"/>
  <c r="K22" i="2"/>
  <c r="I22" i="2"/>
  <c r="G22" i="2"/>
  <c r="M21" i="2"/>
  <c r="K21" i="2"/>
  <c r="I21" i="2"/>
  <c r="G21" i="2"/>
  <c r="E21" i="2"/>
  <c r="M20" i="2"/>
  <c r="K20" i="2"/>
  <c r="I20" i="2"/>
  <c r="G20" i="2"/>
  <c r="M19" i="2"/>
  <c r="K19" i="2"/>
  <c r="I19" i="2"/>
  <c r="G19" i="2"/>
  <c r="M18" i="2"/>
  <c r="K18" i="2"/>
  <c r="I18" i="2"/>
  <c r="G18" i="2"/>
  <c r="M17" i="2"/>
  <c r="K17" i="2"/>
  <c r="I17" i="2"/>
  <c r="G17" i="2"/>
  <c r="M16" i="2"/>
  <c r="K16" i="2"/>
  <c r="I16" i="2"/>
  <c r="G16" i="2"/>
  <c r="E16" i="2"/>
  <c r="M15" i="2"/>
  <c r="K15" i="2"/>
  <c r="I15" i="2"/>
  <c r="G15" i="2"/>
  <c r="M14" i="2"/>
  <c r="K14" i="2"/>
  <c r="I14" i="2"/>
  <c r="G14" i="2"/>
  <c r="E14" i="2"/>
  <c r="M13" i="2"/>
  <c r="K13" i="2"/>
  <c r="I13" i="2"/>
  <c r="G13" i="2"/>
  <c r="M12" i="2"/>
  <c r="K12" i="2"/>
  <c r="I12" i="2"/>
  <c r="G12" i="2"/>
  <c r="E12" i="2"/>
  <c r="M11" i="2"/>
  <c r="K11" i="2"/>
  <c r="I11" i="2"/>
  <c r="G11" i="2"/>
  <c r="M10" i="2"/>
  <c r="K10" i="2"/>
  <c r="I10" i="2"/>
  <c r="G10" i="2"/>
  <c r="E10" i="2" s="1"/>
  <c r="M9" i="2"/>
  <c r="K9" i="2"/>
  <c r="I9" i="2"/>
  <c r="G9" i="2"/>
  <c r="E9" i="2"/>
  <c r="M8" i="2"/>
  <c r="K8" i="2"/>
  <c r="I8" i="2"/>
  <c r="G8" i="2"/>
  <c r="E8" i="2" s="1"/>
  <c r="M7" i="2"/>
  <c r="K7" i="2"/>
  <c r="I7" i="2"/>
  <c r="G7" i="2"/>
  <c r="M6" i="2"/>
  <c r="K6" i="2"/>
  <c r="I6" i="2"/>
  <c r="G6" i="2"/>
  <c r="E6" i="2"/>
  <c r="M5" i="2"/>
  <c r="K5" i="2"/>
  <c r="I5" i="2"/>
  <c r="G5" i="2"/>
  <c r="M4" i="2"/>
  <c r="K4" i="2"/>
  <c r="E4" i="2" s="1"/>
  <c r="I4" i="2"/>
  <c r="G4" i="2"/>
  <c r="M3" i="2"/>
  <c r="K3" i="2"/>
  <c r="I3" i="2"/>
  <c r="G3" i="2"/>
  <c r="M167" i="1"/>
  <c r="K167" i="1"/>
  <c r="M166" i="1"/>
  <c r="K166" i="1"/>
  <c r="M77" i="1"/>
  <c r="K77" i="1"/>
  <c r="M164" i="1"/>
  <c r="K164" i="1"/>
  <c r="M75" i="1"/>
  <c r="K75" i="1"/>
  <c r="M74" i="1"/>
  <c r="K74" i="1"/>
  <c r="M73" i="1"/>
  <c r="K73" i="1"/>
  <c r="M72" i="1"/>
  <c r="K72" i="1"/>
  <c r="M71" i="1"/>
  <c r="K71" i="1"/>
  <c r="M70" i="1"/>
  <c r="K70" i="1"/>
  <c r="M160" i="1"/>
  <c r="K160" i="1"/>
  <c r="M159" i="1"/>
  <c r="K159" i="1"/>
  <c r="M156" i="1"/>
  <c r="K156" i="1"/>
  <c r="M69" i="1"/>
  <c r="K69" i="1"/>
  <c r="M145" i="1"/>
  <c r="K145" i="1"/>
  <c r="M131" i="1"/>
  <c r="K131" i="1"/>
  <c r="M105" i="1"/>
  <c r="K105" i="1"/>
  <c r="M66" i="1"/>
  <c r="K66" i="1"/>
  <c r="M65" i="1"/>
  <c r="K65" i="1"/>
  <c r="M146" i="1"/>
  <c r="K146" i="1"/>
  <c r="M59" i="1"/>
  <c r="K59" i="1"/>
  <c r="M149" i="1"/>
  <c r="K149" i="1"/>
  <c r="M121" i="1"/>
  <c r="K121" i="1"/>
  <c r="M54" i="1"/>
  <c r="K54" i="1"/>
  <c r="M104" i="1"/>
  <c r="K104" i="1"/>
  <c r="M102" i="1"/>
  <c r="K102" i="1"/>
  <c r="M64" i="1"/>
  <c r="K64" i="1"/>
  <c r="M63" i="1"/>
  <c r="K63" i="1"/>
  <c r="M68" i="1"/>
  <c r="K68" i="1"/>
  <c r="M62" i="1"/>
  <c r="K62" i="1"/>
  <c r="M61" i="1"/>
  <c r="K61" i="1"/>
  <c r="M60" i="1"/>
  <c r="K60" i="1"/>
  <c r="M148" i="1"/>
  <c r="K148" i="1"/>
  <c r="M147" i="1"/>
  <c r="K147" i="1"/>
  <c r="M144" i="1"/>
  <c r="K144" i="1"/>
  <c r="M141" i="1"/>
  <c r="K141" i="1"/>
  <c r="M58" i="1"/>
  <c r="K58" i="1"/>
  <c r="M138" i="1"/>
  <c r="K138" i="1"/>
  <c r="M57" i="1"/>
  <c r="K57" i="1"/>
  <c r="M137" i="1"/>
  <c r="K137" i="1"/>
  <c r="M134" i="1"/>
  <c r="K134" i="1"/>
  <c r="M132" i="1"/>
  <c r="K132" i="1"/>
  <c r="M56" i="1"/>
  <c r="K56" i="1"/>
  <c r="M55" i="1"/>
  <c r="K55" i="1"/>
  <c r="M124" i="1"/>
  <c r="K124" i="1"/>
  <c r="M123" i="1"/>
  <c r="K123" i="1"/>
  <c r="M120" i="1"/>
  <c r="K120" i="1"/>
  <c r="M53" i="1"/>
  <c r="K53" i="1"/>
  <c r="M119" i="1"/>
  <c r="K119" i="1"/>
  <c r="M52" i="1"/>
  <c r="K52" i="1"/>
  <c r="M51" i="1"/>
  <c r="K51" i="1"/>
  <c r="M116" i="1"/>
  <c r="K116" i="1"/>
  <c r="M115" i="1"/>
  <c r="K115" i="1"/>
  <c r="M50" i="1"/>
  <c r="K50" i="1"/>
  <c r="M112" i="1"/>
  <c r="K112" i="1"/>
  <c r="M111" i="1"/>
  <c r="K111" i="1"/>
  <c r="M67" i="1"/>
  <c r="K67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114" i="1"/>
  <c r="K114" i="1"/>
  <c r="M41" i="1"/>
  <c r="K41" i="1"/>
  <c r="M106" i="1"/>
  <c r="K106" i="1"/>
  <c r="M40" i="1"/>
  <c r="K40" i="1"/>
  <c r="M103" i="1"/>
  <c r="K103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7" i="1"/>
  <c r="K27" i="1"/>
  <c r="M26" i="1"/>
  <c r="K26" i="1"/>
  <c r="M25" i="1"/>
  <c r="K25" i="1"/>
  <c r="M24" i="1"/>
  <c r="K24" i="1"/>
  <c r="M85" i="1"/>
  <c r="K85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0" i="1"/>
  <c r="K80" i="1"/>
  <c r="M6" i="1"/>
  <c r="K6" i="1"/>
  <c r="M5" i="1"/>
  <c r="K5" i="1"/>
  <c r="M4" i="1"/>
  <c r="K4" i="1"/>
  <c r="M78" i="1"/>
  <c r="K78" i="1"/>
  <c r="M3" i="1"/>
  <c r="K3" i="1"/>
  <c r="A9" i="11"/>
  <c r="B9" i="11" l="1"/>
  <c r="C9" i="11"/>
  <c r="E78" i="1"/>
  <c r="E5" i="1"/>
  <c r="E80" i="1"/>
  <c r="E85" i="1"/>
  <c r="E25" i="1"/>
  <c r="E29" i="1"/>
  <c r="E35" i="1"/>
  <c r="E103" i="1"/>
  <c r="E40" i="1"/>
  <c r="E106" i="1"/>
  <c r="E41" i="1"/>
  <c r="E47" i="1"/>
  <c r="E111" i="1"/>
  <c r="E112" i="1"/>
  <c r="E50" i="1"/>
  <c r="E115" i="1"/>
  <c r="E116" i="1"/>
  <c r="E119" i="1"/>
  <c r="E120" i="1"/>
  <c r="E123" i="1"/>
  <c r="E124" i="1"/>
  <c r="E132" i="1"/>
  <c r="E134" i="1"/>
  <c r="E137" i="1"/>
  <c r="E138" i="1"/>
  <c r="E58" i="1"/>
  <c r="E141" i="1"/>
  <c r="E144" i="1"/>
  <c r="E147" i="1"/>
  <c r="E148" i="1"/>
  <c r="E102" i="1"/>
  <c r="E104" i="1"/>
  <c r="E121" i="1"/>
  <c r="E149" i="1"/>
  <c r="E146" i="1"/>
  <c r="E105" i="1"/>
  <c r="E131" i="1"/>
  <c r="E145" i="1"/>
  <c r="E156" i="1"/>
  <c r="E159" i="1"/>
  <c r="E160" i="1"/>
  <c r="E72" i="1"/>
  <c r="E164" i="1"/>
  <c r="E166" i="1"/>
  <c r="E167" i="1"/>
  <c r="E1872" i="2"/>
  <c r="E1927" i="2"/>
  <c r="E1944" i="2"/>
  <c r="E1985" i="2"/>
  <c r="E2212" i="2"/>
  <c r="E889" i="2"/>
  <c r="E890" i="2"/>
  <c r="E1856" i="2"/>
  <c r="E136" i="2"/>
  <c r="E1497" i="2"/>
  <c r="E1506" i="2"/>
  <c r="E1603" i="2"/>
  <c r="E1765" i="2"/>
  <c r="E1805" i="2"/>
  <c r="E1869" i="2"/>
  <c r="E2143" i="2"/>
  <c r="E2147" i="2"/>
  <c r="E81" i="2"/>
  <c r="E877" i="2"/>
  <c r="E1844" i="2"/>
  <c r="E1851" i="2"/>
  <c r="E1960" i="2"/>
  <c r="E19" i="2"/>
  <c r="E150" i="2"/>
  <c r="E208" i="2"/>
  <c r="E292" i="2"/>
  <c r="E335" i="2"/>
  <c r="E391" i="2"/>
  <c r="E433" i="2"/>
  <c r="E560" i="2"/>
  <c r="E562" i="2"/>
  <c r="E564" i="2"/>
  <c r="E629" i="2"/>
  <c r="E679" i="2"/>
  <c r="E681" i="2"/>
  <c r="E773" i="2"/>
  <c r="E841" i="2"/>
  <c r="E1009" i="2"/>
  <c r="E1014" i="2"/>
  <c r="E1334" i="2"/>
  <c r="E1490" i="2"/>
  <c r="E1570" i="2"/>
  <c r="E1574" i="2"/>
  <c r="E1621" i="2"/>
  <c r="E1639" i="2"/>
  <c r="E1663" i="2"/>
  <c r="E1707" i="2"/>
  <c r="E1896" i="2"/>
  <c r="E1956" i="2"/>
  <c r="E1968" i="2"/>
  <c r="E2000" i="2"/>
  <c r="E2142" i="2"/>
  <c r="E2153" i="2"/>
  <c r="E2424" i="2"/>
  <c r="E2156" i="2"/>
  <c r="E2154" i="2"/>
  <c r="E248" i="2"/>
  <c r="E317" i="2"/>
  <c r="E582" i="2"/>
  <c r="E688" i="2"/>
  <c r="E240" i="2"/>
  <c r="E835" i="2"/>
  <c r="E990" i="2"/>
  <c r="E1089" i="2"/>
  <c r="E1099" i="2"/>
  <c r="E1488" i="2"/>
  <c r="E1572" i="2"/>
  <c r="E1637" i="2"/>
  <c r="E1705" i="2"/>
  <c r="E1834" i="2"/>
  <c r="E134" i="2"/>
  <c r="E868" i="2"/>
  <c r="E1083" i="2"/>
  <c r="E1340" i="2"/>
  <c r="E1465" i="2"/>
  <c r="E1563" i="2"/>
  <c r="E1635" i="2"/>
  <c r="E1687" i="2"/>
  <c r="E1826" i="2"/>
  <c r="E68" i="2"/>
  <c r="E584" i="2"/>
  <c r="E843" i="2"/>
  <c r="E1058" i="2"/>
  <c r="E1211" i="2"/>
  <c r="E1504" i="2"/>
  <c r="E1593" i="2"/>
  <c r="E1674" i="2"/>
  <c r="E1775" i="2"/>
  <c r="E1812" i="2"/>
  <c r="E1776" i="2"/>
  <c r="E1702" i="2"/>
  <c r="E1686" i="2"/>
  <c r="E1675" i="2"/>
  <c r="E1673" i="2"/>
  <c r="E1669" i="2"/>
  <c r="E1667" i="2"/>
  <c r="E1510" i="2"/>
  <c r="E1499" i="2"/>
  <c r="E1447" i="2"/>
  <c r="E1239" i="2"/>
  <c r="E1212" i="2"/>
  <c r="E1056" i="2"/>
  <c r="E1022" i="2"/>
  <c r="E840" i="2"/>
  <c r="E848" i="2"/>
  <c r="E772" i="2"/>
  <c r="E770" i="2"/>
  <c r="E768" i="2"/>
  <c r="E762" i="2"/>
  <c r="E682" i="2"/>
  <c r="E636" i="2"/>
  <c r="E579" i="2"/>
  <c r="E583" i="2"/>
  <c r="E581" i="2"/>
  <c r="E442" i="2"/>
  <c r="E432" i="2"/>
  <c r="E291" i="2"/>
  <c r="E269" i="2"/>
  <c r="E259" i="2"/>
  <c r="E225" i="2"/>
  <c r="E100" i="2"/>
  <c r="E18" i="2"/>
  <c r="E3" i="2"/>
  <c r="O973" i="2"/>
  <c r="O993" i="2"/>
  <c r="N1975" i="2"/>
  <c r="N15" i="2"/>
  <c r="O42" i="2"/>
  <c r="O52" i="2"/>
  <c r="O111" i="2"/>
  <c r="O119" i="2"/>
  <c r="O127" i="2"/>
  <c r="O135" i="2"/>
  <c r="O143" i="2"/>
  <c r="O151" i="2"/>
  <c r="O159" i="2"/>
  <c r="O184" i="2"/>
  <c r="O515" i="2"/>
  <c r="O523" i="2"/>
  <c r="O531" i="2"/>
  <c r="O539" i="2"/>
  <c r="O547" i="2"/>
  <c r="O647" i="2"/>
  <c r="O655" i="2"/>
  <c r="O806" i="2"/>
  <c r="O817" i="2"/>
  <c r="O876" i="2"/>
  <c r="O1070" i="2"/>
  <c r="O1279" i="2"/>
  <c r="O1288" i="2"/>
  <c r="O1296" i="2"/>
  <c r="O1304" i="2"/>
  <c r="O1313" i="2"/>
  <c r="N2001" i="2"/>
  <c r="O2216" i="2"/>
  <c r="O2236" i="2"/>
  <c r="O2264" i="2"/>
  <c r="O2272" i="2"/>
  <c r="O2286" i="2"/>
  <c r="O2290" i="2"/>
  <c r="O2294" i="2"/>
  <c r="O2298" i="2"/>
  <c r="O2302" i="2"/>
  <c r="O2306" i="2"/>
  <c r="O2310" i="2"/>
  <c r="O2314" i="2"/>
  <c r="O2318" i="2"/>
  <c r="O2322" i="2"/>
  <c r="E801" i="2"/>
  <c r="O802" i="2"/>
  <c r="O811" i="2"/>
  <c r="O822" i="2"/>
  <c r="O881" i="2"/>
  <c r="E1065" i="2"/>
  <c r="E1215" i="2"/>
  <c r="E1273" i="2"/>
  <c r="O1274" i="2"/>
  <c r="O1283" i="2"/>
  <c r="O1292" i="2"/>
  <c r="O1300" i="2"/>
  <c r="O1308" i="2"/>
  <c r="E1484" i="2"/>
  <c r="N1984" i="2"/>
  <c r="E1564" i="2"/>
  <c r="E1870" i="2"/>
  <c r="E669" i="2"/>
  <c r="O707" i="2"/>
  <c r="O981" i="2"/>
  <c r="O989" i="2"/>
  <c r="O997" i="2"/>
  <c r="O1006" i="2"/>
  <c r="E1019" i="2"/>
  <c r="E1021" i="2"/>
  <c r="E1095" i="2"/>
  <c r="E1336" i="2"/>
  <c r="E1414" i="2"/>
  <c r="E1417" i="2"/>
  <c r="E1952" i="2"/>
  <c r="N1965" i="2"/>
  <c r="O2330" i="2"/>
  <c r="O2338" i="2"/>
  <c r="O2362" i="2"/>
  <c r="O2370" i="2"/>
  <c r="O1397" i="2"/>
  <c r="E1847" i="2"/>
  <c r="O2426" i="2"/>
  <c r="O899" i="2"/>
  <c r="O924" i="2"/>
  <c r="E1935" i="2"/>
  <c r="E607" i="2"/>
  <c r="O651" i="2"/>
  <c r="O659" i="2"/>
  <c r="O1105" i="2"/>
  <c r="O1135" i="2"/>
  <c r="O1143" i="2"/>
  <c r="O1151" i="2"/>
  <c r="O1159" i="2"/>
  <c r="E1213" i="2"/>
  <c r="E1875" i="2"/>
  <c r="O2202" i="2"/>
  <c r="O2212" i="2"/>
  <c r="O2230" i="2"/>
  <c r="O2260" i="2"/>
  <c r="O2268" i="2"/>
  <c r="O2326" i="2"/>
  <c r="O2334" i="2"/>
  <c r="O2342" i="2"/>
  <c r="O2350" i="2"/>
  <c r="O2358" i="2"/>
  <c r="O2366" i="2"/>
  <c r="O2374" i="2"/>
  <c r="O46" i="2"/>
  <c r="O107" i="2"/>
  <c r="O115" i="2"/>
  <c r="O123" i="2"/>
  <c r="O131" i="2"/>
  <c r="O139" i="2"/>
  <c r="O147" i="2"/>
  <c r="O155" i="2"/>
  <c r="O163" i="2"/>
  <c r="E509" i="2"/>
  <c r="O511" i="2"/>
  <c r="O519" i="2"/>
  <c r="O527" i="2"/>
  <c r="O535" i="2"/>
  <c r="O543" i="2"/>
  <c r="O926" i="2"/>
  <c r="O927" i="2"/>
  <c r="O935" i="2"/>
  <c r="O943" i="2"/>
  <c r="O951" i="2"/>
  <c r="O959" i="2"/>
  <c r="O1039" i="2"/>
  <c r="O1047" i="2"/>
  <c r="O1057" i="2"/>
  <c r="O1078" i="2"/>
  <c r="O1086" i="2"/>
  <c r="O1094" i="2"/>
  <c r="E1162" i="2"/>
  <c r="O1163" i="2"/>
  <c r="O1189" i="2"/>
  <c r="E1243" i="2"/>
  <c r="O1268" i="2"/>
  <c r="N1961" i="2"/>
  <c r="N1970" i="2"/>
  <c r="N1980" i="2"/>
  <c r="N1988" i="2"/>
  <c r="O2346" i="2"/>
  <c r="O2354" i="2"/>
  <c r="O2378" i="2"/>
  <c r="O2388" i="2"/>
  <c r="O2396" i="2"/>
  <c r="O2404" i="2"/>
  <c r="O2412" i="2"/>
  <c r="O2420" i="2"/>
  <c r="O2441" i="2"/>
  <c r="O510" i="2"/>
  <c r="O1013" i="2"/>
  <c r="E1399" i="2"/>
  <c r="O1847" i="2"/>
  <c r="O1972" i="2"/>
  <c r="E256" i="2"/>
  <c r="O308" i="2"/>
  <c r="O316" i="2"/>
  <c r="O352" i="2"/>
  <c r="O360" i="2"/>
  <c r="O368" i="2"/>
  <c r="O376" i="2"/>
  <c r="O384" i="2"/>
  <c r="O392" i="2"/>
  <c r="O400" i="2"/>
  <c r="O408" i="2"/>
  <c r="E438" i="2"/>
  <c r="O454" i="2"/>
  <c r="O462" i="2"/>
  <c r="O470" i="2"/>
  <c r="O478" i="2"/>
  <c r="O486" i="2"/>
  <c r="O494" i="2"/>
  <c r="O502" i="2"/>
  <c r="O555" i="2"/>
  <c r="O563" i="2"/>
  <c r="O571" i="2"/>
  <c r="O599" i="2"/>
  <c r="O711" i="2"/>
  <c r="O739" i="2"/>
  <c r="O747" i="2"/>
  <c r="O797" i="2"/>
  <c r="O969" i="2"/>
  <c r="O977" i="2"/>
  <c r="O985" i="2"/>
  <c r="O1002" i="2"/>
  <c r="E1098" i="2"/>
  <c r="O1109" i="2"/>
  <c r="O1139" i="2"/>
  <c r="O1147" i="2"/>
  <c r="O1155" i="2"/>
  <c r="N2011" i="2"/>
  <c r="N2019" i="2"/>
  <c r="N2033" i="2"/>
  <c r="N2034" i="2"/>
  <c r="N2044" i="2"/>
  <c r="N2052" i="2"/>
  <c r="N2060" i="2"/>
  <c r="O663" i="2"/>
  <c r="O895" i="2"/>
  <c r="O903" i="2"/>
  <c r="O931" i="2"/>
  <c r="O939" i="2"/>
  <c r="O947" i="2"/>
  <c r="O955" i="2"/>
  <c r="O963" i="2"/>
  <c r="O1035" i="2"/>
  <c r="O1043" i="2"/>
  <c r="O1051" i="2"/>
  <c r="E1073" i="2"/>
  <c r="O1074" i="2"/>
  <c r="O1082" i="2"/>
  <c r="O1090" i="2"/>
  <c r="E1221" i="2"/>
  <c r="N1993" i="2"/>
  <c r="O2384" i="2"/>
  <c r="O2392" i="2"/>
  <c r="O2400" i="2"/>
  <c r="O2408" i="2"/>
  <c r="O2416" i="2"/>
  <c r="O2437" i="2"/>
  <c r="O428" i="2"/>
  <c r="O889" i="2"/>
  <c r="O1564" i="2"/>
  <c r="E1855" i="2"/>
  <c r="O1851" i="2"/>
  <c r="O272" i="2"/>
  <c r="O284" i="2"/>
  <c r="O312" i="2"/>
  <c r="O320" i="2"/>
  <c r="O338" i="2"/>
  <c r="O356" i="2"/>
  <c r="O364" i="2"/>
  <c r="O372" i="2"/>
  <c r="O380" i="2"/>
  <c r="O388" i="2"/>
  <c r="O396" i="2"/>
  <c r="O404" i="2"/>
  <c r="O458" i="2"/>
  <c r="O466" i="2"/>
  <c r="O474" i="2"/>
  <c r="O482" i="2"/>
  <c r="O490" i="2"/>
  <c r="O498" i="2"/>
  <c r="O506" i="2"/>
  <c r="E550" i="2"/>
  <c r="O551" i="2"/>
  <c r="O559" i="2"/>
  <c r="O567" i="2"/>
  <c r="O575" i="2"/>
  <c r="O715" i="2"/>
  <c r="O735" i="2"/>
  <c r="O743" i="2"/>
  <c r="E760" i="2"/>
  <c r="O793" i="2"/>
  <c r="O1066" i="2"/>
  <c r="E1214" i="2"/>
  <c r="E1996" i="2"/>
  <c r="N1997" i="2"/>
  <c r="N2005" i="2"/>
  <c r="N2015" i="2"/>
  <c r="N2028" i="2"/>
  <c r="N2038" i="2"/>
  <c r="N2048" i="2"/>
  <c r="N2056" i="2"/>
  <c r="N2082" i="2"/>
  <c r="E1015" i="2"/>
  <c r="E1397" i="2"/>
  <c r="O1856" i="2"/>
  <c r="E2427" i="2"/>
  <c r="E2426" i="2"/>
  <c r="O13" i="2"/>
  <c r="O22" i="2"/>
  <c r="O26" i="2"/>
  <c r="O30" i="2"/>
  <c r="O34" i="2"/>
  <c r="O38" i="2"/>
  <c r="O5" i="2"/>
  <c r="O11" i="2"/>
  <c r="O15" i="2"/>
  <c r="O20" i="2"/>
  <c r="O24" i="2"/>
  <c r="O28" i="2"/>
  <c r="O32" i="2"/>
  <c r="O36" i="2"/>
  <c r="O40" i="2"/>
  <c r="O44" i="2"/>
  <c r="O48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82" i="2"/>
  <c r="E207" i="2"/>
  <c r="O310" i="2"/>
  <c r="O314" i="2"/>
  <c r="O318" i="2"/>
  <c r="O322" i="2"/>
  <c r="O354" i="2"/>
  <c r="O358" i="2"/>
  <c r="O362" i="2"/>
  <c r="O366" i="2"/>
  <c r="O370" i="2"/>
  <c r="O374" i="2"/>
  <c r="O378" i="2"/>
  <c r="O382" i="2"/>
  <c r="O386" i="2"/>
  <c r="O390" i="2"/>
  <c r="O394" i="2"/>
  <c r="O398" i="2"/>
  <c r="O402" i="2"/>
  <c r="O406" i="2"/>
  <c r="O456" i="2"/>
  <c r="O460" i="2"/>
  <c r="O464" i="2"/>
  <c r="O468" i="2"/>
  <c r="O472" i="2"/>
  <c r="O476" i="2"/>
  <c r="O480" i="2"/>
  <c r="O484" i="2"/>
  <c r="O488" i="2"/>
  <c r="O492" i="2"/>
  <c r="O496" i="2"/>
  <c r="O500" i="2"/>
  <c r="O504" i="2"/>
  <c r="O508" i="2"/>
  <c r="O513" i="2"/>
  <c r="O517" i="2"/>
  <c r="O521" i="2"/>
  <c r="O525" i="2"/>
  <c r="O529" i="2"/>
  <c r="O533" i="2"/>
  <c r="O537" i="2"/>
  <c r="O541" i="2"/>
  <c r="O545" i="2"/>
  <c r="O549" i="2"/>
  <c r="O553" i="2"/>
  <c r="O557" i="2"/>
  <c r="O561" i="2"/>
  <c r="O565" i="2"/>
  <c r="O569" i="2"/>
  <c r="O573" i="2"/>
  <c r="O577" i="2"/>
  <c r="O645" i="2"/>
  <c r="O649" i="2"/>
  <c r="O653" i="2"/>
  <c r="O657" i="2"/>
  <c r="O661" i="2"/>
  <c r="E668" i="2"/>
  <c r="O673" i="2"/>
  <c r="O709" i="2"/>
  <c r="O713" i="2"/>
  <c r="O737" i="2"/>
  <c r="O741" i="2"/>
  <c r="O745" i="2"/>
  <c r="O749" i="2"/>
  <c r="O795" i="2"/>
  <c r="O799" i="2"/>
  <c r="O804" i="2"/>
  <c r="O809" i="2"/>
  <c r="O820" i="2"/>
  <c r="O879" i="2"/>
  <c r="O883" i="2"/>
  <c r="O893" i="2"/>
  <c r="O897" i="2"/>
  <c r="O901" i="2"/>
  <c r="O929" i="2"/>
  <c r="O933" i="2"/>
  <c r="O937" i="2"/>
  <c r="O941" i="2"/>
  <c r="O945" i="2"/>
  <c r="O949" i="2"/>
  <c r="O953" i="2"/>
  <c r="O957" i="2"/>
  <c r="O961" i="2"/>
  <c r="O965" i="2"/>
  <c r="O967" i="2"/>
  <c r="O971" i="2"/>
  <c r="O975" i="2"/>
  <c r="O979" i="2"/>
  <c r="O983" i="2"/>
  <c r="O987" i="2"/>
  <c r="O991" i="2"/>
  <c r="O995" i="2"/>
  <c r="O1004" i="2"/>
  <c r="O1008" i="2"/>
  <c r="O1037" i="2"/>
  <c r="O1041" i="2"/>
  <c r="O1045" i="2"/>
  <c r="O1049" i="2"/>
  <c r="O1059" i="2"/>
  <c r="O1060" i="2"/>
  <c r="O1064" i="2"/>
  <c r="O1068" i="2"/>
  <c r="O1072" i="2"/>
  <c r="O1076" i="2"/>
  <c r="O1080" i="2"/>
  <c r="O1084" i="2"/>
  <c r="O1088" i="2"/>
  <c r="O1092" i="2"/>
  <c r="O1107" i="2"/>
  <c r="O1111" i="2"/>
  <c r="O1131" i="2"/>
  <c r="O1132" i="2"/>
  <c r="O1133" i="2"/>
  <c r="O1137" i="2"/>
  <c r="O1141" i="2"/>
  <c r="O1145" i="2"/>
  <c r="O1149" i="2"/>
  <c r="O1153" i="2"/>
  <c r="O1157" i="2"/>
  <c r="E1161" i="2"/>
  <c r="O1266" i="2"/>
  <c r="O1281" i="2"/>
  <c r="O1285" i="2"/>
  <c r="O1290" i="2"/>
  <c r="O1294" i="2"/>
  <c r="O1298" i="2"/>
  <c r="O1302" i="2"/>
  <c r="O1306" i="2"/>
  <c r="O1310" i="2"/>
  <c r="O1315" i="2"/>
  <c r="E1690" i="2"/>
  <c r="E1726" i="2"/>
  <c r="E1864" i="2"/>
  <c r="N1959" i="2"/>
  <c r="N1963" i="2"/>
  <c r="N1967" i="2"/>
  <c r="N1973" i="2"/>
  <c r="N1978" i="2"/>
  <c r="N1982" i="2"/>
  <c r="N1986" i="2"/>
  <c r="N1990" i="2"/>
  <c r="N1995" i="2"/>
  <c r="N1999" i="2"/>
  <c r="N2003" i="2"/>
  <c r="N2009" i="2"/>
  <c r="N2013" i="2"/>
  <c r="N2017" i="2"/>
  <c r="N2022" i="2"/>
  <c r="N2030" i="2"/>
  <c r="N2036" i="2"/>
  <c r="N2040" i="2"/>
  <c r="N2041" i="2"/>
  <c r="N2046" i="2"/>
  <c r="N2050" i="2"/>
  <c r="N2054" i="2"/>
  <c r="N2058" i="2"/>
  <c r="N2071" i="2"/>
  <c r="N2083" i="2"/>
  <c r="N2084" i="2"/>
  <c r="O2200" i="2"/>
  <c r="O2210" i="2"/>
  <c r="O2214" i="2"/>
  <c r="O2228" i="2"/>
  <c r="O2234" i="2"/>
  <c r="O2240" i="2"/>
  <c r="O2262" i="2"/>
  <c r="O2266" i="2"/>
  <c r="O2270" i="2"/>
  <c r="O2274" i="2"/>
  <c r="O2288" i="2"/>
  <c r="O2292" i="2"/>
  <c r="O2296" i="2"/>
  <c r="O2300" i="2"/>
  <c r="O2304" i="2"/>
  <c r="O2308" i="2"/>
  <c r="O2312" i="2"/>
  <c r="O2316" i="2"/>
  <c r="O2320" i="2"/>
  <c r="O2324" i="2"/>
  <c r="O2328" i="2"/>
  <c r="O2332" i="2"/>
  <c r="O2336" i="2"/>
  <c r="O2340" i="2"/>
  <c r="O2344" i="2"/>
  <c r="O2348" i="2"/>
  <c r="O2352" i="2"/>
  <c r="O2356" i="2"/>
  <c r="O2360" i="2"/>
  <c r="O2364" i="2"/>
  <c r="O2368" i="2"/>
  <c r="O2372" i="2"/>
  <c r="O2376" i="2"/>
  <c r="O2382" i="2"/>
  <c r="O2386" i="2"/>
  <c r="O2390" i="2"/>
  <c r="O2394" i="2"/>
  <c r="O2398" i="2"/>
  <c r="O2402" i="2"/>
  <c r="O2406" i="2"/>
  <c r="O2410" i="2"/>
  <c r="O2414" i="2"/>
  <c r="O2418" i="2"/>
  <c r="O2422" i="2"/>
  <c r="O2435" i="2"/>
  <c r="O2439" i="2"/>
  <c r="O81" i="2"/>
  <c r="O430" i="2"/>
  <c r="O877" i="2"/>
  <c r="O890" i="2"/>
  <c r="O1015" i="2"/>
  <c r="O1399" i="2"/>
  <c r="O1870" i="2"/>
  <c r="O1855" i="2"/>
  <c r="O1844" i="2"/>
  <c r="O1846" i="2"/>
  <c r="O2427" i="2"/>
  <c r="O1193" i="2"/>
  <c r="E1193" i="2"/>
  <c r="O1197" i="2"/>
  <c r="E1197" i="2"/>
  <c r="O1201" i="2"/>
  <c r="E1201" i="2"/>
  <c r="O1222" i="2"/>
  <c r="E1222" i="2"/>
  <c r="O1226" i="2"/>
  <c r="E1226" i="2"/>
  <c r="O1230" i="2"/>
  <c r="E1230" i="2"/>
  <c r="O1234" i="2"/>
  <c r="E1234" i="2"/>
  <c r="E5" i="2"/>
  <c r="E13" i="2"/>
  <c r="E15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84" i="2"/>
  <c r="E310" i="2"/>
  <c r="E312" i="2"/>
  <c r="E314" i="2"/>
  <c r="E316" i="2"/>
  <c r="E318" i="2"/>
  <c r="E320" i="2"/>
  <c r="E322" i="2"/>
  <c r="E338" i="2"/>
  <c r="E354" i="2"/>
  <c r="E356" i="2"/>
  <c r="E358" i="2"/>
  <c r="E360" i="2"/>
  <c r="E362" i="2"/>
  <c r="E364" i="2"/>
  <c r="E366" i="2"/>
  <c r="E368" i="2"/>
  <c r="E370" i="2"/>
  <c r="E372" i="2"/>
  <c r="E374" i="2"/>
  <c r="E376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54" i="2"/>
  <c r="E456" i="2"/>
  <c r="E458" i="2"/>
  <c r="E460" i="2"/>
  <c r="E462" i="2"/>
  <c r="E464" i="2"/>
  <c r="E466" i="2"/>
  <c r="E468" i="2"/>
  <c r="E470" i="2"/>
  <c r="E472" i="2"/>
  <c r="E474" i="2"/>
  <c r="E476" i="2"/>
  <c r="E478" i="2"/>
  <c r="E480" i="2"/>
  <c r="E482" i="2"/>
  <c r="E484" i="2"/>
  <c r="E486" i="2"/>
  <c r="E488" i="2"/>
  <c r="E490" i="2"/>
  <c r="E492" i="2"/>
  <c r="E494" i="2"/>
  <c r="E496" i="2"/>
  <c r="E498" i="2"/>
  <c r="E500" i="2"/>
  <c r="E502" i="2"/>
  <c r="E504" i="2"/>
  <c r="E506" i="2"/>
  <c r="E508" i="2"/>
  <c r="E511" i="2"/>
  <c r="E513" i="2"/>
  <c r="E515" i="2"/>
  <c r="E517" i="2"/>
  <c r="E519" i="2"/>
  <c r="E521" i="2"/>
  <c r="E523" i="2"/>
  <c r="E525" i="2"/>
  <c r="E527" i="2"/>
  <c r="E529" i="2"/>
  <c r="E531" i="2"/>
  <c r="E533" i="2"/>
  <c r="E535" i="2"/>
  <c r="E537" i="2"/>
  <c r="E539" i="2"/>
  <c r="E541" i="2"/>
  <c r="E543" i="2"/>
  <c r="E545" i="2"/>
  <c r="E547" i="2"/>
  <c r="E549" i="2"/>
  <c r="E551" i="2"/>
  <c r="E553" i="2"/>
  <c r="E555" i="2"/>
  <c r="E557" i="2"/>
  <c r="E559" i="2"/>
  <c r="E561" i="2"/>
  <c r="E563" i="2"/>
  <c r="E565" i="2"/>
  <c r="E567" i="2"/>
  <c r="E569" i="2"/>
  <c r="E571" i="2"/>
  <c r="E573" i="2"/>
  <c r="E575" i="2"/>
  <c r="E577" i="2"/>
  <c r="E647" i="2"/>
  <c r="E649" i="2"/>
  <c r="E651" i="2"/>
  <c r="E653" i="2"/>
  <c r="E655" i="2"/>
  <c r="E657" i="2"/>
  <c r="E659" i="2"/>
  <c r="E661" i="2"/>
  <c r="E663" i="2"/>
  <c r="E707" i="2"/>
  <c r="E709" i="2"/>
  <c r="E711" i="2"/>
  <c r="E713" i="2"/>
  <c r="E715" i="2"/>
  <c r="E735" i="2"/>
  <c r="E737" i="2"/>
  <c r="E739" i="2"/>
  <c r="E741" i="2"/>
  <c r="E743" i="2"/>
  <c r="E745" i="2"/>
  <c r="E747" i="2"/>
  <c r="E749" i="2"/>
  <c r="E793" i="2"/>
  <c r="E795" i="2"/>
  <c r="E797" i="2"/>
  <c r="E799" i="2"/>
  <c r="E802" i="2"/>
  <c r="E804" i="2"/>
  <c r="E806" i="2"/>
  <c r="E809" i="2"/>
  <c r="E811" i="2"/>
  <c r="E817" i="2"/>
  <c r="E820" i="2"/>
  <c r="E822" i="2"/>
  <c r="E879" i="2"/>
  <c r="E881" i="2"/>
  <c r="E883" i="2"/>
  <c r="E895" i="2"/>
  <c r="E897" i="2"/>
  <c r="E899" i="2"/>
  <c r="E901" i="2"/>
  <c r="E903" i="2"/>
  <c r="E924" i="2"/>
  <c r="E929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1" i="2"/>
  <c r="E963" i="2"/>
  <c r="E965" i="2"/>
  <c r="E967" i="2"/>
  <c r="E969" i="2"/>
  <c r="E971" i="2"/>
  <c r="E973" i="2"/>
  <c r="E975" i="2"/>
  <c r="E977" i="2"/>
  <c r="E979" i="2"/>
  <c r="E981" i="2"/>
  <c r="E983" i="2"/>
  <c r="E985" i="2"/>
  <c r="E987" i="2"/>
  <c r="E989" i="2"/>
  <c r="E991" i="2"/>
  <c r="E993" i="2"/>
  <c r="E995" i="2"/>
  <c r="E997" i="2"/>
  <c r="E1004" i="2"/>
  <c r="E1006" i="2"/>
  <c r="E1008" i="2"/>
  <c r="E1037" i="2"/>
  <c r="E1039" i="2"/>
  <c r="E1041" i="2"/>
  <c r="E1043" i="2"/>
  <c r="E1045" i="2"/>
  <c r="E1047" i="2"/>
  <c r="E1049" i="2"/>
  <c r="E1051" i="2"/>
  <c r="E1059" i="2"/>
  <c r="E1064" i="2"/>
  <c r="E1066" i="2"/>
  <c r="E1068" i="2"/>
  <c r="E1070" i="2"/>
  <c r="E1072" i="2"/>
  <c r="E1074" i="2"/>
  <c r="E1076" i="2"/>
  <c r="E1078" i="2"/>
  <c r="E1080" i="2"/>
  <c r="E1082" i="2"/>
  <c r="E1084" i="2"/>
  <c r="E1086" i="2"/>
  <c r="E1088" i="2"/>
  <c r="E1090" i="2"/>
  <c r="E1092" i="2"/>
  <c r="E1094" i="2"/>
  <c r="E1107" i="2"/>
  <c r="E1109" i="2"/>
  <c r="E1111" i="2"/>
  <c r="E1135" i="2"/>
  <c r="E1137" i="2"/>
  <c r="E1139" i="2"/>
  <c r="E1141" i="2"/>
  <c r="E1143" i="2"/>
  <c r="E1145" i="2"/>
  <c r="E1147" i="2"/>
  <c r="E1149" i="2"/>
  <c r="E1151" i="2"/>
  <c r="E1153" i="2"/>
  <c r="E1155" i="2"/>
  <c r="E1157" i="2"/>
  <c r="E1159" i="2"/>
  <c r="E1163" i="2"/>
  <c r="O1191" i="2"/>
  <c r="E1191" i="2"/>
  <c r="O1195" i="2"/>
  <c r="E1195" i="2"/>
  <c r="O1199" i="2"/>
  <c r="E1199" i="2"/>
  <c r="O1224" i="2"/>
  <c r="E1224" i="2"/>
  <c r="O1228" i="2"/>
  <c r="E1228" i="2"/>
  <c r="O1232" i="2"/>
  <c r="E1232" i="2"/>
  <c r="O1236" i="2"/>
  <c r="E1236" i="2"/>
  <c r="E1268" i="2"/>
  <c r="E1274" i="2"/>
  <c r="E1279" i="2"/>
  <c r="E1281" i="2"/>
  <c r="E1283" i="2"/>
  <c r="E1285" i="2"/>
  <c r="E1288" i="2"/>
  <c r="E1290" i="2"/>
  <c r="E1292" i="2"/>
  <c r="E1294" i="2"/>
  <c r="E1296" i="2"/>
  <c r="E1298" i="2"/>
  <c r="E1300" i="2"/>
  <c r="E1302" i="2"/>
  <c r="E1304" i="2"/>
  <c r="E1306" i="2"/>
  <c r="E1308" i="2"/>
  <c r="E1310" i="2"/>
  <c r="E1313" i="2"/>
  <c r="E1315" i="2"/>
  <c r="O1317" i="2"/>
  <c r="E1317" i="2"/>
  <c r="O1321" i="2"/>
  <c r="E1321" i="2"/>
  <c r="O1325" i="2"/>
  <c r="E1325" i="2"/>
  <c r="O1329" i="2"/>
  <c r="E1329" i="2"/>
  <c r="O1333" i="2"/>
  <c r="E1333" i="2"/>
  <c r="O1337" i="2"/>
  <c r="E1337" i="2"/>
  <c r="O1341" i="2"/>
  <c r="E1341" i="2"/>
  <c r="O1345" i="2"/>
  <c r="E1345" i="2"/>
  <c r="O1349" i="2"/>
  <c r="E1349" i="2"/>
  <c r="O1355" i="2"/>
  <c r="E1355" i="2"/>
  <c r="O1359" i="2"/>
  <c r="E1359" i="2"/>
  <c r="O1363" i="2"/>
  <c r="E1363" i="2"/>
  <c r="O1367" i="2"/>
  <c r="E1367" i="2"/>
  <c r="O1371" i="2"/>
  <c r="E1371" i="2"/>
  <c r="O1375" i="2"/>
  <c r="E1375" i="2"/>
  <c r="O1389" i="2"/>
  <c r="E1389" i="2"/>
  <c r="O1393" i="2"/>
  <c r="E1393" i="2"/>
  <c r="O1408" i="2"/>
  <c r="E1408" i="2"/>
  <c r="O1418" i="2"/>
  <c r="E1418" i="2"/>
  <c r="O1422" i="2"/>
  <c r="E1422" i="2"/>
  <c r="O1426" i="2"/>
  <c r="E1426" i="2"/>
  <c r="O1430" i="2"/>
  <c r="E1430" i="2"/>
  <c r="N1434" i="2"/>
  <c r="E1434" i="2"/>
  <c r="N1481" i="2"/>
  <c r="E1481" i="2"/>
  <c r="O1485" i="2"/>
  <c r="E1485" i="2"/>
  <c r="O1489" i="2"/>
  <c r="E1489" i="2"/>
  <c r="O1493" i="2"/>
  <c r="E1493" i="2"/>
  <c r="O1518" i="2"/>
  <c r="E1518" i="2"/>
  <c r="O1522" i="2"/>
  <c r="E1522" i="2"/>
  <c r="N1526" i="2"/>
  <c r="E1526" i="2"/>
  <c r="N1544" i="2"/>
  <c r="E1544" i="2"/>
  <c r="N1558" i="2"/>
  <c r="E1558" i="2"/>
  <c r="O1562" i="2"/>
  <c r="E1562" i="2"/>
  <c r="N1567" i="2"/>
  <c r="E1567" i="2"/>
  <c r="N1571" i="2"/>
  <c r="E1571" i="2"/>
  <c r="O1575" i="2"/>
  <c r="E1575" i="2"/>
  <c r="N1579" i="2"/>
  <c r="E1579" i="2"/>
  <c r="N1588" i="2"/>
  <c r="E1588" i="2"/>
  <c r="O1592" i="2"/>
  <c r="E1592" i="2"/>
  <c r="N1596" i="2"/>
  <c r="E1596" i="2"/>
  <c r="N1600" i="2"/>
  <c r="E1600" i="2"/>
  <c r="O1604" i="2"/>
  <c r="E1604" i="2"/>
  <c r="N1638" i="2"/>
  <c r="E1638" i="2"/>
  <c r="O1642" i="2"/>
  <c r="E1642" i="2"/>
  <c r="N1658" i="2"/>
  <c r="E1658" i="2"/>
  <c r="N1693" i="2"/>
  <c r="E1693" i="2"/>
  <c r="O1733" i="2"/>
  <c r="E1733" i="2"/>
  <c r="O1751" i="2"/>
  <c r="E1751" i="2"/>
  <c r="O1817" i="2"/>
  <c r="E1817" i="2"/>
  <c r="O1821" i="2"/>
  <c r="E1821" i="2"/>
  <c r="O1825" i="2"/>
  <c r="E1825" i="2"/>
  <c r="N1829" i="2"/>
  <c r="E1829" i="2"/>
  <c r="N1833" i="2"/>
  <c r="E1833" i="2"/>
  <c r="N1839" i="2"/>
  <c r="E1839" i="2"/>
  <c r="N1880" i="2"/>
  <c r="E1880" i="2"/>
  <c r="N1884" i="2"/>
  <c r="E1884" i="2"/>
  <c r="N1889" i="2"/>
  <c r="E1889" i="2"/>
  <c r="N1893" i="2"/>
  <c r="E1893" i="2"/>
  <c r="N1897" i="2"/>
  <c r="E1897" i="2"/>
  <c r="N1903" i="2"/>
  <c r="E1903" i="2"/>
  <c r="N1907" i="2"/>
  <c r="E1907" i="2"/>
  <c r="N1911" i="2"/>
  <c r="E1911" i="2"/>
  <c r="N1916" i="2"/>
  <c r="E1916" i="2"/>
  <c r="N1921" i="2"/>
  <c r="E1921" i="2"/>
  <c r="N1926" i="2"/>
  <c r="E1926" i="2"/>
  <c r="N1930" i="2"/>
  <c r="E1930" i="2"/>
  <c r="N1934" i="2"/>
  <c r="E1934" i="2"/>
  <c r="N1938" i="2"/>
  <c r="E1938" i="2"/>
  <c r="N1943" i="2"/>
  <c r="E1943" i="2"/>
  <c r="N1947" i="2"/>
  <c r="E1947" i="2"/>
  <c r="N1951" i="2"/>
  <c r="E1951" i="2"/>
  <c r="N1957" i="2"/>
  <c r="E1957" i="2"/>
  <c r="O1319" i="2"/>
  <c r="E1319" i="2"/>
  <c r="O1323" i="2"/>
  <c r="E1323" i="2"/>
  <c r="O1327" i="2"/>
  <c r="E1327" i="2"/>
  <c r="O1331" i="2"/>
  <c r="E1331" i="2"/>
  <c r="O1335" i="2"/>
  <c r="E1335" i="2"/>
  <c r="O1339" i="2"/>
  <c r="E1339" i="2"/>
  <c r="O1343" i="2"/>
  <c r="E1343" i="2"/>
  <c r="O1347" i="2"/>
  <c r="E1347" i="2"/>
  <c r="O1357" i="2"/>
  <c r="E1357" i="2"/>
  <c r="O1361" i="2"/>
  <c r="E1361" i="2"/>
  <c r="O1365" i="2"/>
  <c r="E1365" i="2"/>
  <c r="O1369" i="2"/>
  <c r="E1369" i="2"/>
  <c r="O1373" i="2"/>
  <c r="E1373" i="2"/>
  <c r="O1377" i="2"/>
  <c r="E1377" i="2"/>
  <c r="O1387" i="2"/>
  <c r="E1387" i="2"/>
  <c r="O1391" i="2"/>
  <c r="E1391" i="2"/>
  <c r="O1410" i="2"/>
  <c r="E1410" i="2"/>
  <c r="O1420" i="2"/>
  <c r="E1420" i="2"/>
  <c r="O1424" i="2"/>
  <c r="E1424" i="2"/>
  <c r="O1428" i="2"/>
  <c r="E1428" i="2"/>
  <c r="O1432" i="2"/>
  <c r="E1432" i="2"/>
  <c r="N1436" i="2"/>
  <c r="E1436" i="2"/>
  <c r="N1483" i="2"/>
  <c r="E1483" i="2"/>
  <c r="O1487" i="2"/>
  <c r="E1487" i="2"/>
  <c r="O1491" i="2"/>
  <c r="E1491" i="2"/>
  <c r="O1516" i="2"/>
  <c r="E1516" i="2"/>
  <c r="N1520" i="2"/>
  <c r="E1520" i="2"/>
  <c r="O1524" i="2"/>
  <c r="E1524" i="2"/>
  <c r="O1528" i="2"/>
  <c r="E1528" i="2"/>
  <c r="O1542" i="2"/>
  <c r="E1542" i="2"/>
  <c r="N1560" i="2"/>
  <c r="E1560" i="2"/>
  <c r="O1565" i="2"/>
  <c r="E1565" i="2"/>
  <c r="O1569" i="2"/>
  <c r="E1569" i="2"/>
  <c r="O1573" i="2"/>
  <c r="E1573" i="2"/>
  <c r="N1577" i="2"/>
  <c r="E1577" i="2"/>
  <c r="O1581" i="2"/>
  <c r="E1581" i="2"/>
  <c r="O1586" i="2"/>
  <c r="E1586" i="2"/>
  <c r="N1590" i="2"/>
  <c r="E1590" i="2"/>
  <c r="O1594" i="2"/>
  <c r="E1594" i="2"/>
  <c r="N1598" i="2"/>
  <c r="E1598" i="2"/>
  <c r="O1602" i="2"/>
  <c r="E1602" i="2"/>
  <c r="N1606" i="2"/>
  <c r="E1606" i="2"/>
  <c r="N1632" i="2"/>
  <c r="E1632" i="2"/>
  <c r="O1636" i="2"/>
  <c r="E1636" i="2"/>
  <c r="O1640" i="2"/>
  <c r="E1640" i="2"/>
  <c r="N1656" i="2"/>
  <c r="E1656" i="2"/>
  <c r="O1660" i="2"/>
  <c r="E1660" i="2"/>
  <c r="N1695" i="2"/>
  <c r="E1695" i="2"/>
  <c r="N1731" i="2"/>
  <c r="E1731" i="2"/>
  <c r="N1735" i="2"/>
  <c r="E1735" i="2"/>
  <c r="N1753" i="2"/>
  <c r="E1753" i="2"/>
  <c r="N1819" i="2"/>
  <c r="E1819" i="2"/>
  <c r="O1823" i="2"/>
  <c r="E1823" i="2"/>
  <c r="O1827" i="2"/>
  <c r="E1827" i="2"/>
  <c r="N1831" i="2"/>
  <c r="E1831" i="2"/>
  <c r="N1882" i="2"/>
  <c r="E1882" i="2"/>
  <c r="N1886" i="2"/>
  <c r="E1886" i="2"/>
  <c r="N1891" i="2"/>
  <c r="E1891" i="2"/>
  <c r="N1895" i="2"/>
  <c r="E1895" i="2"/>
  <c r="N1901" i="2"/>
  <c r="E1901" i="2"/>
  <c r="N1905" i="2"/>
  <c r="E1905" i="2"/>
  <c r="N1909" i="2"/>
  <c r="E1909" i="2"/>
  <c r="N1913" i="2"/>
  <c r="E1913" i="2"/>
  <c r="N1919" i="2"/>
  <c r="E1919" i="2"/>
  <c r="N1923" i="2"/>
  <c r="E1923" i="2"/>
  <c r="N1928" i="2"/>
  <c r="E1928" i="2"/>
  <c r="N1932" i="2"/>
  <c r="E1932" i="2"/>
  <c r="N1936" i="2"/>
  <c r="E1936" i="2"/>
  <c r="N1940" i="2"/>
  <c r="E1940" i="2"/>
  <c r="N1945" i="2"/>
  <c r="E1945" i="2"/>
  <c r="N1949" i="2"/>
  <c r="E1949" i="2"/>
  <c r="N1954" i="2"/>
  <c r="E1954" i="2"/>
  <c r="N2064" i="2"/>
  <c r="E2064" i="2"/>
  <c r="N2068" i="2"/>
  <c r="E2068" i="2"/>
  <c r="N2073" i="2"/>
  <c r="E2073" i="2"/>
  <c r="N2077" i="2"/>
  <c r="E2077" i="2"/>
  <c r="N2081" i="2"/>
  <c r="E2081" i="2"/>
  <c r="N2089" i="2"/>
  <c r="E2089" i="2"/>
  <c r="N2093" i="2"/>
  <c r="E2093" i="2"/>
  <c r="N2097" i="2"/>
  <c r="E2097" i="2"/>
  <c r="N2101" i="2"/>
  <c r="E2101" i="2"/>
  <c r="N2213" i="2"/>
  <c r="E2213" i="2"/>
  <c r="N2261" i="2"/>
  <c r="E2261" i="2"/>
  <c r="N2265" i="2"/>
  <c r="E2265" i="2"/>
  <c r="N2269" i="2"/>
  <c r="E2269" i="2"/>
  <c r="N2273" i="2"/>
  <c r="E2273" i="2"/>
  <c r="N2287" i="2"/>
  <c r="E2287" i="2"/>
  <c r="N2291" i="2"/>
  <c r="E2291" i="2"/>
  <c r="N2295" i="2"/>
  <c r="E2295" i="2"/>
  <c r="N2299" i="2"/>
  <c r="E2299" i="2"/>
  <c r="N2303" i="2"/>
  <c r="E2303" i="2"/>
  <c r="N2307" i="2"/>
  <c r="E2307" i="2"/>
  <c r="N2311" i="2"/>
  <c r="E2311" i="2"/>
  <c r="N2315" i="2"/>
  <c r="E2315" i="2"/>
  <c r="N2319" i="2"/>
  <c r="E2319" i="2"/>
  <c r="N2323" i="2"/>
  <c r="E2323" i="2"/>
  <c r="N2327" i="2"/>
  <c r="E2327" i="2"/>
  <c r="N2331" i="2"/>
  <c r="E2331" i="2"/>
  <c r="N2335" i="2"/>
  <c r="E2335" i="2"/>
  <c r="N2339" i="2"/>
  <c r="E2339" i="2"/>
  <c r="N2343" i="2"/>
  <c r="E2343" i="2"/>
  <c r="N2347" i="2"/>
  <c r="E2347" i="2"/>
  <c r="N2351" i="2"/>
  <c r="E2351" i="2"/>
  <c r="N2355" i="2"/>
  <c r="E2355" i="2"/>
  <c r="N2359" i="2"/>
  <c r="E2359" i="2"/>
  <c r="N2363" i="2"/>
  <c r="E2363" i="2"/>
  <c r="N2367" i="2"/>
  <c r="E2367" i="2"/>
  <c r="N2371" i="2"/>
  <c r="E2371" i="2"/>
  <c r="N2375" i="2"/>
  <c r="E2375" i="2"/>
  <c r="N2385" i="2"/>
  <c r="E2385" i="2"/>
  <c r="N2389" i="2"/>
  <c r="E2389" i="2"/>
  <c r="N2393" i="2"/>
  <c r="E2393" i="2"/>
  <c r="N2397" i="2"/>
  <c r="E2397" i="2"/>
  <c r="N2401" i="2"/>
  <c r="E2401" i="2"/>
  <c r="N2405" i="2"/>
  <c r="E2405" i="2"/>
  <c r="N2409" i="2"/>
  <c r="E2409" i="2"/>
  <c r="N2413" i="2"/>
  <c r="E2413" i="2"/>
  <c r="N2417" i="2"/>
  <c r="E2417" i="2"/>
  <c r="N2421" i="2"/>
  <c r="E2421" i="2"/>
  <c r="N2438" i="2"/>
  <c r="E2438" i="2"/>
  <c r="N2442" i="2"/>
  <c r="E2442" i="2"/>
  <c r="N429" i="2"/>
  <c r="E429" i="2"/>
  <c r="N587" i="2"/>
  <c r="E587" i="2"/>
  <c r="N892" i="2"/>
  <c r="E892" i="2"/>
  <c r="N1016" i="2"/>
  <c r="E1016" i="2"/>
  <c r="N1398" i="2"/>
  <c r="E1398" i="2"/>
  <c r="N1624" i="2"/>
  <c r="E1624" i="2"/>
  <c r="N1857" i="2"/>
  <c r="E1857" i="2"/>
  <c r="N1848" i="2"/>
  <c r="E1848" i="2"/>
  <c r="N1843" i="2"/>
  <c r="E1843" i="2"/>
  <c r="N1991" i="2"/>
  <c r="E1991" i="2"/>
  <c r="E1959" i="2"/>
  <c r="E1961" i="2"/>
  <c r="E1963" i="2"/>
  <c r="E1965" i="2"/>
  <c r="E1967" i="2"/>
  <c r="E1970" i="2"/>
  <c r="E1973" i="2"/>
  <c r="E1975" i="2"/>
  <c r="E1978" i="2"/>
  <c r="E1980" i="2"/>
  <c r="E1982" i="2"/>
  <c r="E1984" i="2"/>
  <c r="E1986" i="2"/>
  <c r="E1988" i="2"/>
  <c r="E1990" i="2"/>
  <c r="E1993" i="2"/>
  <c r="E1995" i="2"/>
  <c r="E1997" i="2"/>
  <c r="E1999" i="2"/>
  <c r="E2001" i="2"/>
  <c r="E2003" i="2"/>
  <c r="E2005" i="2"/>
  <c r="E2009" i="2"/>
  <c r="E2011" i="2"/>
  <c r="E2013" i="2"/>
  <c r="E2015" i="2"/>
  <c r="E2017" i="2"/>
  <c r="E2019" i="2"/>
  <c r="E2022" i="2"/>
  <c r="E2028" i="2"/>
  <c r="E2030" i="2"/>
  <c r="E2033" i="2"/>
  <c r="E2036" i="2"/>
  <c r="E2038" i="2"/>
  <c r="E2040" i="2"/>
  <c r="E2044" i="2"/>
  <c r="E2046" i="2"/>
  <c r="E2048" i="2"/>
  <c r="E2050" i="2"/>
  <c r="E2052" i="2"/>
  <c r="E2054" i="2"/>
  <c r="E2056" i="2"/>
  <c r="E2058" i="2"/>
  <c r="E2060" i="2"/>
  <c r="N2062" i="2"/>
  <c r="E2062" i="2"/>
  <c r="N2066" i="2"/>
  <c r="E2066" i="2"/>
  <c r="N2070" i="2"/>
  <c r="E2070" i="2"/>
  <c r="N2075" i="2"/>
  <c r="E2075" i="2"/>
  <c r="N2079" i="2"/>
  <c r="E2079" i="2"/>
  <c r="N2087" i="2"/>
  <c r="E2087" i="2"/>
  <c r="N2091" i="2"/>
  <c r="E2091" i="2"/>
  <c r="N2095" i="2"/>
  <c r="E2095" i="2"/>
  <c r="N2099" i="2"/>
  <c r="E2099" i="2"/>
  <c r="N2103" i="2"/>
  <c r="E2103" i="2"/>
  <c r="N2201" i="2"/>
  <c r="E2201" i="2"/>
  <c r="N2211" i="2"/>
  <c r="E2211" i="2"/>
  <c r="N2215" i="2"/>
  <c r="E2215" i="2"/>
  <c r="N2229" i="2"/>
  <c r="E2229" i="2"/>
  <c r="N2235" i="2"/>
  <c r="E2235" i="2"/>
  <c r="N2263" i="2"/>
  <c r="E2263" i="2"/>
  <c r="N2267" i="2"/>
  <c r="E2267" i="2"/>
  <c r="N2271" i="2"/>
  <c r="E2271" i="2"/>
  <c r="N2289" i="2"/>
  <c r="E2289" i="2"/>
  <c r="N2293" i="2"/>
  <c r="E2293" i="2"/>
  <c r="N2297" i="2"/>
  <c r="E2297" i="2"/>
  <c r="N2301" i="2"/>
  <c r="E2301" i="2"/>
  <c r="N2305" i="2"/>
  <c r="E2305" i="2"/>
  <c r="N2309" i="2"/>
  <c r="E2309" i="2"/>
  <c r="N2313" i="2"/>
  <c r="E2313" i="2"/>
  <c r="N2317" i="2"/>
  <c r="E2317" i="2"/>
  <c r="N2321" i="2"/>
  <c r="E2321" i="2"/>
  <c r="N2325" i="2"/>
  <c r="E2325" i="2"/>
  <c r="N2329" i="2"/>
  <c r="E2329" i="2"/>
  <c r="N2333" i="2"/>
  <c r="E2333" i="2"/>
  <c r="N2337" i="2"/>
  <c r="E2337" i="2"/>
  <c r="N2341" i="2"/>
  <c r="E2341" i="2"/>
  <c r="N2345" i="2"/>
  <c r="E2345" i="2"/>
  <c r="N2349" i="2"/>
  <c r="E2349" i="2"/>
  <c r="N2353" i="2"/>
  <c r="E2353" i="2"/>
  <c r="N2357" i="2"/>
  <c r="E2357" i="2"/>
  <c r="N2361" i="2"/>
  <c r="E2361" i="2"/>
  <c r="N2365" i="2"/>
  <c r="E2365" i="2"/>
  <c r="N2369" i="2"/>
  <c r="E2369" i="2"/>
  <c r="N2373" i="2"/>
  <c r="E2373" i="2"/>
  <c r="N2377" i="2"/>
  <c r="E2377" i="2"/>
  <c r="N2383" i="2"/>
  <c r="E2383" i="2"/>
  <c r="N2387" i="2"/>
  <c r="E2387" i="2"/>
  <c r="N2391" i="2"/>
  <c r="E2391" i="2"/>
  <c r="N2395" i="2"/>
  <c r="E2395" i="2"/>
  <c r="N2399" i="2"/>
  <c r="E2399" i="2"/>
  <c r="N2403" i="2"/>
  <c r="E2403" i="2"/>
  <c r="N2407" i="2"/>
  <c r="E2407" i="2"/>
  <c r="N2411" i="2"/>
  <c r="E2411" i="2"/>
  <c r="N2415" i="2"/>
  <c r="E2415" i="2"/>
  <c r="N2419" i="2"/>
  <c r="E2419" i="2"/>
  <c r="N2436" i="2"/>
  <c r="E2436" i="2"/>
  <c r="N2440" i="2"/>
  <c r="E2440" i="2"/>
  <c r="N427" i="2"/>
  <c r="E427" i="2"/>
  <c r="N431" i="2"/>
  <c r="E431" i="2"/>
  <c r="N925" i="2"/>
  <c r="E925" i="2"/>
  <c r="N891" i="2"/>
  <c r="E891" i="2"/>
  <c r="N1396" i="2"/>
  <c r="E1396" i="2"/>
  <c r="N1400" i="2"/>
  <c r="E1400" i="2"/>
  <c r="N1871" i="2"/>
  <c r="E1871" i="2"/>
  <c r="N1850" i="2"/>
  <c r="E1850" i="2"/>
  <c r="N1845" i="2"/>
  <c r="E1845" i="2"/>
  <c r="N1849" i="2"/>
  <c r="E1849" i="2"/>
  <c r="N2425" i="2"/>
  <c r="E2425" i="2"/>
  <c r="O1125" i="2"/>
  <c r="N1610" i="2"/>
  <c r="N1612" i="2"/>
  <c r="N1614" i="2"/>
  <c r="N1616" i="2"/>
  <c r="N1619" i="2"/>
  <c r="N1621" i="2"/>
  <c r="O1646" i="2"/>
  <c r="N1652" i="2"/>
  <c r="N1664" i="2"/>
  <c r="O1666" i="2"/>
  <c r="N1668" i="2"/>
  <c r="N1670" i="2"/>
  <c r="O1672" i="2"/>
  <c r="O1674" i="2"/>
  <c r="N1676" i="2"/>
  <c r="N1678" i="2"/>
  <c r="N1683" i="2"/>
  <c r="N1685" i="2"/>
  <c r="O1687" i="2"/>
  <c r="N1689" i="2"/>
  <c r="N1703" i="2"/>
  <c r="O1705" i="2"/>
  <c r="N1707" i="2"/>
  <c r="O1709" i="2"/>
  <c r="O1711" i="2"/>
  <c r="N1713" i="2"/>
  <c r="N1715" i="2"/>
  <c r="N1717" i="2"/>
  <c r="O1719" i="2"/>
  <c r="O1721" i="2"/>
  <c r="O1723" i="2"/>
  <c r="O1725" i="2"/>
  <c r="N1727" i="2"/>
  <c r="O1739" i="2"/>
  <c r="N1741" i="2"/>
  <c r="N1743" i="2"/>
  <c r="N1745" i="2"/>
  <c r="N1747" i="2"/>
  <c r="O1765" i="2"/>
  <c r="O1767" i="2"/>
  <c r="O1161" i="2"/>
  <c r="O7" i="2"/>
  <c r="O9" i="2"/>
  <c r="O17" i="2"/>
  <c r="O50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3" i="2"/>
  <c r="O85" i="2"/>
  <c r="O87" i="2"/>
  <c r="O89" i="2"/>
  <c r="O91" i="2"/>
  <c r="O93" i="2"/>
  <c r="O95" i="2"/>
  <c r="O97" i="2"/>
  <c r="O99" i="2"/>
  <c r="O101" i="2"/>
  <c r="O103" i="2"/>
  <c r="O105" i="2"/>
  <c r="O168" i="2"/>
  <c r="O170" i="2"/>
  <c r="O172" i="2"/>
  <c r="O174" i="2"/>
  <c r="O176" i="2"/>
  <c r="O178" i="2"/>
  <c r="O180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212" i="2"/>
  <c r="O214" i="2"/>
  <c r="O216" i="2"/>
  <c r="O218" i="2"/>
  <c r="O220" i="2"/>
  <c r="O222" i="2"/>
  <c r="O224" i="2"/>
  <c r="O226" i="2"/>
  <c r="O228" i="2"/>
  <c r="O230" i="2"/>
  <c r="O232" i="2"/>
  <c r="O234" i="2"/>
  <c r="O236" i="2"/>
  <c r="O238" i="2"/>
  <c r="O240" i="2"/>
  <c r="O242" i="2"/>
  <c r="O244" i="2"/>
  <c r="O246" i="2"/>
  <c r="O248" i="2"/>
  <c r="O250" i="2"/>
  <c r="O252" i="2"/>
  <c r="O254" i="2"/>
  <c r="O256" i="2"/>
  <c r="O258" i="2"/>
  <c r="O260" i="2"/>
  <c r="O262" i="2"/>
  <c r="O264" i="2"/>
  <c r="O266" i="2"/>
  <c r="O268" i="2"/>
  <c r="O270" i="2"/>
  <c r="O274" i="2"/>
  <c r="O276" i="2"/>
  <c r="O278" i="2"/>
  <c r="O280" i="2"/>
  <c r="O282" i="2"/>
  <c r="O286" i="2"/>
  <c r="O288" i="2"/>
  <c r="O290" i="2"/>
  <c r="O292" i="2"/>
  <c r="O294" i="2"/>
  <c r="O297" i="2"/>
  <c r="O299" i="2"/>
  <c r="O300" i="2"/>
  <c r="O302" i="2"/>
  <c r="O304" i="2"/>
  <c r="O306" i="2"/>
  <c r="O324" i="2"/>
  <c r="O326" i="2"/>
  <c r="O328" i="2"/>
  <c r="O329" i="2"/>
  <c r="O331" i="2"/>
  <c r="O333" i="2"/>
  <c r="O335" i="2"/>
  <c r="O340" i="2"/>
  <c r="O342" i="2"/>
  <c r="O344" i="2"/>
  <c r="O346" i="2"/>
  <c r="O348" i="2"/>
  <c r="O350" i="2"/>
  <c r="O410" i="2"/>
  <c r="O412" i="2"/>
  <c r="O414" i="2"/>
  <c r="O416" i="2"/>
  <c r="O418" i="2"/>
  <c r="O420" i="2"/>
  <c r="O422" i="2"/>
  <c r="O424" i="2"/>
  <c r="O426" i="2"/>
  <c r="O433" i="2"/>
  <c r="O435" i="2"/>
  <c r="O437" i="2"/>
  <c r="O439" i="2"/>
  <c r="O441" i="2"/>
  <c r="O443" i="2"/>
  <c r="O445" i="2"/>
  <c r="O447" i="2"/>
  <c r="O449" i="2"/>
  <c r="O451" i="2"/>
  <c r="O580" i="2"/>
  <c r="O582" i="2"/>
  <c r="O584" i="2"/>
  <c r="O589" i="2"/>
  <c r="O591" i="2"/>
  <c r="O593" i="2"/>
  <c r="O595" i="2"/>
  <c r="O597" i="2"/>
  <c r="O601" i="2"/>
  <c r="O603" i="2"/>
  <c r="O605" i="2"/>
  <c r="O607" i="2"/>
  <c r="O609" i="2"/>
  <c r="O611" i="2"/>
  <c r="O613" i="2"/>
  <c r="O615" i="2"/>
  <c r="O616" i="2"/>
  <c r="O617" i="2"/>
  <c r="O618" i="2"/>
  <c r="O619" i="2"/>
  <c r="O620" i="2"/>
  <c r="O621" i="2"/>
  <c r="O622" i="2"/>
  <c r="O623" i="2"/>
  <c r="O625" i="2"/>
  <c r="O627" i="2"/>
  <c r="O629" i="2"/>
  <c r="O631" i="2"/>
  <c r="O633" i="2"/>
  <c r="O635" i="2"/>
  <c r="O637" i="2"/>
  <c r="O639" i="2"/>
  <c r="O642" i="2"/>
  <c r="O643" i="2"/>
  <c r="O665" i="2"/>
  <c r="O666" i="2"/>
  <c r="O667" i="2"/>
  <c r="O669" i="2"/>
  <c r="O671" i="2"/>
  <c r="O675" i="2"/>
  <c r="O677" i="2"/>
  <c r="O679" i="2"/>
  <c r="O681" i="2"/>
  <c r="O687" i="2"/>
  <c r="O689" i="2"/>
  <c r="O691" i="2"/>
  <c r="O693" i="2"/>
  <c r="O695" i="2"/>
  <c r="O697" i="2"/>
  <c r="O699" i="2"/>
  <c r="O701" i="2"/>
  <c r="O703" i="2"/>
  <c r="O723" i="2"/>
  <c r="O725" i="2"/>
  <c r="O727" i="2"/>
  <c r="O729" i="2"/>
  <c r="O731" i="2"/>
  <c r="O753" i="2"/>
  <c r="O755" i="2"/>
  <c r="O757" i="2"/>
  <c r="O759" i="2"/>
  <c r="O761" i="2"/>
  <c r="O763" i="2"/>
  <c r="O765" i="2"/>
  <c r="O767" i="2"/>
  <c r="O769" i="2"/>
  <c r="O771" i="2"/>
  <c r="O773" i="2"/>
  <c r="O775" i="2"/>
  <c r="O777" i="2"/>
  <c r="O779" i="2"/>
  <c r="O781" i="2"/>
  <c r="O783" i="2"/>
  <c r="O785" i="2"/>
  <c r="O787" i="2"/>
  <c r="O789" i="2"/>
  <c r="O826" i="2"/>
  <c r="O828" i="2"/>
  <c r="O830" i="2"/>
  <c r="O832" i="2"/>
  <c r="O833" i="2"/>
  <c r="O835" i="2"/>
  <c r="O837" i="2"/>
  <c r="O839" i="2"/>
  <c r="O841" i="2"/>
  <c r="O843" i="2"/>
  <c r="O845" i="2"/>
  <c r="O847" i="2"/>
  <c r="O850" i="2"/>
  <c r="O852" i="2"/>
  <c r="O854" i="2"/>
  <c r="O856" i="2"/>
  <c r="O858" i="2"/>
  <c r="O860" i="2"/>
  <c r="O862" i="2"/>
  <c r="O864" i="2"/>
  <c r="O866" i="2"/>
  <c r="O868" i="2"/>
  <c r="O870" i="2"/>
  <c r="O872" i="2"/>
  <c r="O874" i="2"/>
  <c r="O885" i="2"/>
  <c r="O887" i="2"/>
  <c r="O905" i="2"/>
  <c r="O907" i="2"/>
  <c r="O909" i="2"/>
  <c r="O911" i="2"/>
  <c r="O913" i="2"/>
  <c r="O915" i="2"/>
  <c r="O917" i="2"/>
  <c r="O919" i="2"/>
  <c r="O921" i="2"/>
  <c r="O1000" i="2"/>
  <c r="O1010" i="2"/>
  <c r="O1012" i="2"/>
  <c r="O1017" i="2"/>
  <c r="O1019" i="2"/>
  <c r="O1021" i="2"/>
  <c r="O1023" i="2"/>
  <c r="O1025" i="2"/>
  <c r="O1027" i="2"/>
  <c r="O1029" i="2"/>
  <c r="O1031" i="2"/>
  <c r="O1033" i="2"/>
  <c r="O1053" i="2"/>
  <c r="O1055" i="2"/>
  <c r="O1096" i="2"/>
  <c r="O1098" i="2"/>
  <c r="O1100" i="2"/>
  <c r="O1101" i="2"/>
  <c r="O1103" i="2"/>
  <c r="O1113" i="2"/>
  <c r="O1115" i="2"/>
  <c r="O1117" i="2"/>
  <c r="O1119" i="2"/>
  <c r="O1121" i="2"/>
  <c r="O1123" i="2"/>
  <c r="O1127" i="2"/>
  <c r="O1129" i="2"/>
  <c r="O1165" i="2"/>
  <c r="O1167" i="2"/>
  <c r="O1169" i="2"/>
  <c r="O1171" i="2"/>
  <c r="O1173" i="2"/>
  <c r="O1175" i="2"/>
  <c r="O1177" i="2"/>
  <c r="O1179" i="2"/>
  <c r="O1181" i="2"/>
  <c r="O1183" i="2"/>
  <c r="O1185" i="2"/>
  <c r="O1187" i="2"/>
  <c r="O1203" i="2"/>
  <c r="O1205" i="2"/>
  <c r="O1207" i="2"/>
  <c r="O1209" i="2"/>
  <c r="O1211" i="2"/>
  <c r="O1213" i="2"/>
  <c r="O1215" i="2"/>
  <c r="O1217" i="2"/>
  <c r="O1219" i="2"/>
  <c r="O1238" i="2"/>
  <c r="O1240" i="2"/>
  <c r="O1242" i="2"/>
  <c r="O1244" i="2"/>
  <c r="O1246" i="2"/>
  <c r="O1248" i="2"/>
  <c r="O1250" i="2"/>
  <c r="O1252" i="2"/>
  <c r="O1254" i="2"/>
  <c r="O1256" i="2"/>
  <c r="O1258" i="2"/>
  <c r="O1260" i="2"/>
  <c r="O1262" i="2"/>
  <c r="O1264" i="2"/>
  <c r="O1270" i="2"/>
  <c r="O1381" i="2"/>
  <c r="O1383" i="2"/>
  <c r="O1402" i="2"/>
  <c r="O1404" i="2"/>
  <c r="O1414" i="2"/>
  <c r="N1440" i="2"/>
  <c r="N1442" i="2"/>
  <c r="N1444" i="2"/>
  <c r="O1446" i="2"/>
  <c r="O1448" i="2"/>
  <c r="O1450" i="2"/>
  <c r="N1452" i="2"/>
  <c r="N1454" i="2"/>
  <c r="N1456" i="2"/>
  <c r="N1458" i="2"/>
  <c r="O1460" i="2"/>
  <c r="O1462" i="2"/>
  <c r="O1464" i="2"/>
  <c r="N1469" i="2"/>
  <c r="N1471" i="2"/>
  <c r="N1473" i="2"/>
  <c r="N1475" i="2"/>
  <c r="O1477" i="2"/>
  <c r="O1500" i="2"/>
  <c r="N1502" i="2"/>
  <c r="N1504" i="2"/>
  <c r="N1506" i="2"/>
  <c r="N1508" i="2"/>
  <c r="N1510" i="2"/>
  <c r="O1512" i="2"/>
  <c r="O1532" i="2"/>
  <c r="O1534" i="2"/>
  <c r="O1536" i="2"/>
  <c r="O1538" i="2"/>
  <c r="O1548" i="2"/>
  <c r="N1550" i="2"/>
  <c r="O1552" i="2"/>
  <c r="O1554" i="2"/>
  <c r="O1582" i="2"/>
  <c r="O1769" i="2"/>
  <c r="N1771" i="2"/>
  <c r="O1773" i="2"/>
  <c r="O1775" i="2"/>
  <c r="O1777" i="2"/>
  <c r="N1779" i="2"/>
  <c r="N1781" i="2"/>
  <c r="N1783" i="2"/>
  <c r="O1785" i="2"/>
  <c r="O1787" i="2"/>
  <c r="O1789" i="2"/>
  <c r="O1791" i="2"/>
  <c r="O1793" i="2"/>
  <c r="N1795" i="2"/>
  <c r="O1797" i="2"/>
  <c r="N1799" i="2"/>
  <c r="N1801" i="2"/>
  <c r="N1803" i="2"/>
  <c r="O1805" i="2"/>
  <c r="O1807" i="2"/>
  <c r="O1809" i="2"/>
  <c r="O1811" i="2"/>
  <c r="N1813" i="2"/>
  <c r="O1852" i="2"/>
  <c r="O1861" i="2"/>
  <c r="N1863" i="2"/>
  <c r="O1865" i="2"/>
  <c r="O1867" i="2"/>
  <c r="O1869" i="2"/>
  <c r="N1872" i="2"/>
  <c r="N1874" i="2"/>
  <c r="O1876" i="2"/>
  <c r="N1878" i="2"/>
  <c r="N1881" i="2"/>
  <c r="N1883" i="2"/>
  <c r="N1885" i="2"/>
  <c r="N1887" i="2"/>
  <c r="N1890" i="2"/>
  <c r="N1892" i="2"/>
  <c r="N1894" i="2"/>
  <c r="N1896" i="2"/>
  <c r="N1899" i="2"/>
  <c r="N1902" i="2"/>
  <c r="N1904" i="2"/>
  <c r="N1906" i="2"/>
  <c r="N1908" i="2"/>
  <c r="N1910" i="2"/>
  <c r="N1912" i="2"/>
  <c r="N1915" i="2"/>
  <c r="N1917" i="2"/>
  <c r="N1920" i="2"/>
  <c r="N1922" i="2"/>
  <c r="N1924" i="2"/>
  <c r="N1927" i="2"/>
  <c r="N1929" i="2"/>
  <c r="N1931" i="2"/>
  <c r="N1933" i="2"/>
  <c r="N1935" i="2"/>
  <c r="N1937" i="2"/>
  <c r="N1939" i="2"/>
  <c r="N1941" i="2"/>
  <c r="N1944" i="2"/>
  <c r="N1946" i="2"/>
  <c r="N1948" i="2"/>
  <c r="N1950" i="2"/>
  <c r="N1952" i="2"/>
  <c r="N1956" i="2"/>
  <c r="N1958" i="2"/>
  <c r="N1960" i="2"/>
  <c r="N1962" i="2"/>
  <c r="N1964" i="2"/>
  <c r="N1966" i="2"/>
  <c r="N1968" i="2"/>
  <c r="N1971" i="2"/>
  <c r="N1974" i="2"/>
  <c r="N1976" i="2"/>
  <c r="N1979" i="2"/>
  <c r="N1981" i="2"/>
  <c r="N1983" i="2"/>
  <c r="N1985" i="2"/>
  <c r="N1987" i="2"/>
  <c r="N1989" i="2"/>
  <c r="N1992" i="2"/>
  <c r="N1994" i="2"/>
  <c r="N1996" i="2"/>
  <c r="N1998" i="2"/>
  <c r="N2000" i="2"/>
  <c r="N2002" i="2"/>
  <c r="N2004" i="2"/>
  <c r="N2007" i="2"/>
  <c r="N2010" i="2"/>
  <c r="N2012" i="2"/>
  <c r="N2014" i="2"/>
  <c r="N2016" i="2"/>
  <c r="N2018" i="2"/>
  <c r="N2020" i="2"/>
  <c r="N2023" i="2"/>
  <c r="N2025" i="2"/>
  <c r="N2026" i="2"/>
  <c r="N2027" i="2"/>
  <c r="N2029" i="2"/>
  <c r="N2031" i="2"/>
  <c r="N2032" i="2"/>
  <c r="N2035" i="2"/>
  <c r="N2037" i="2"/>
  <c r="N2039" i="2"/>
  <c r="N2042" i="2"/>
  <c r="N2043" i="2"/>
  <c r="N2045" i="2"/>
  <c r="N2047" i="2"/>
  <c r="N2049" i="2"/>
  <c r="N2051" i="2"/>
  <c r="N2053" i="2"/>
  <c r="N2055" i="2"/>
  <c r="N2057" i="2"/>
  <c r="N2059" i="2"/>
  <c r="N2061" i="2"/>
  <c r="N2063" i="2"/>
  <c r="N2065" i="2"/>
  <c r="N2067" i="2"/>
  <c r="N2069" i="2"/>
  <c r="N2072" i="2"/>
  <c r="N2074" i="2"/>
  <c r="N2076" i="2"/>
  <c r="N2078" i="2"/>
  <c r="N2080" i="2"/>
  <c r="N2085" i="2"/>
  <c r="N2086" i="2"/>
  <c r="N2088" i="2"/>
  <c r="N2090" i="2"/>
  <c r="N2092" i="2"/>
  <c r="N2094" i="2"/>
  <c r="N2096" i="2"/>
  <c r="N2098" i="2"/>
  <c r="N2100" i="2"/>
  <c r="N2102" i="2"/>
  <c r="O2140" i="2"/>
  <c r="N2141" i="2"/>
  <c r="O2142" i="2"/>
  <c r="N2143" i="2"/>
  <c r="O2144" i="2"/>
  <c r="N2145" i="2"/>
  <c r="O2146" i="2"/>
  <c r="N2147" i="2"/>
  <c r="O2148" i="2"/>
  <c r="N2149" i="2"/>
  <c r="O2150" i="2"/>
  <c r="N2151" i="2"/>
  <c r="O2152" i="2"/>
  <c r="N2153" i="2"/>
  <c r="O2154" i="2"/>
  <c r="N2155" i="2"/>
  <c r="O2156" i="2"/>
  <c r="N2157" i="2"/>
  <c r="O2158" i="2"/>
  <c r="N2159" i="2"/>
  <c r="O2160" i="2"/>
  <c r="N2161" i="2"/>
  <c r="O2162" i="2"/>
  <c r="N2163" i="2"/>
  <c r="O2164" i="2"/>
  <c r="N2165" i="2"/>
  <c r="O2166" i="2"/>
  <c r="N2167" i="2"/>
  <c r="O2168" i="2"/>
  <c r="N2169" i="2"/>
  <c r="O2170" i="2"/>
  <c r="N2171" i="2"/>
  <c r="O2172" i="2"/>
  <c r="N2173" i="2"/>
  <c r="O2174" i="2"/>
  <c r="N2175" i="2"/>
  <c r="O2176" i="2"/>
  <c r="N2177" i="2"/>
  <c r="O2178" i="2"/>
  <c r="N2179" i="2"/>
  <c r="O2180" i="2"/>
  <c r="N2181" i="2"/>
  <c r="O2182" i="2"/>
  <c r="N2183" i="2"/>
  <c r="O2184" i="2"/>
  <c r="N2185" i="2"/>
  <c r="O2186" i="2"/>
  <c r="N2187" i="2"/>
  <c r="O2188" i="2"/>
  <c r="N2189" i="2"/>
  <c r="O2190" i="2"/>
  <c r="N2191" i="2"/>
  <c r="O2192" i="2"/>
  <c r="N2193" i="2"/>
  <c r="O2194" i="2"/>
  <c r="N2195" i="2"/>
  <c r="O2196" i="2"/>
  <c r="N2197" i="2"/>
  <c r="O2198" i="2"/>
  <c r="O2204" i="2"/>
  <c r="N2205" i="2"/>
  <c r="O2206" i="2"/>
  <c r="N2207" i="2"/>
  <c r="O2208" i="2"/>
  <c r="O2218" i="2"/>
  <c r="N2219" i="2"/>
  <c r="O2220" i="2"/>
  <c r="N2221" i="2"/>
  <c r="O2222" i="2"/>
  <c r="N2223" i="2"/>
  <c r="O2224" i="2"/>
  <c r="N2225" i="2"/>
  <c r="O2226" i="2"/>
  <c r="O2232" i="2"/>
  <c r="O2238" i="2"/>
  <c r="O2242" i="2"/>
  <c r="N2243" i="2"/>
  <c r="O2244" i="2"/>
  <c r="N2245" i="2"/>
  <c r="O2246" i="2"/>
  <c r="N2247" i="2"/>
  <c r="O2248" i="2"/>
  <c r="N2249" i="2"/>
  <c r="O2250" i="2"/>
  <c r="N2251" i="2"/>
  <c r="O2252" i="2"/>
  <c r="N2253" i="2"/>
  <c r="O2254" i="2"/>
  <c r="N2255" i="2"/>
  <c r="O2256" i="2"/>
  <c r="N2257" i="2"/>
  <c r="O2258" i="2"/>
  <c r="O2276" i="2"/>
  <c r="N2277" i="2"/>
  <c r="O2278" i="2"/>
  <c r="N2279" i="2"/>
  <c r="O2280" i="2"/>
  <c r="N2281" i="2"/>
  <c r="O2282" i="2"/>
  <c r="N2283" i="2"/>
  <c r="O2284" i="2"/>
  <c r="O2380" i="2"/>
  <c r="O2424" i="2"/>
  <c r="N2428" i="2"/>
  <c r="O2429" i="2"/>
  <c r="N2430" i="2"/>
  <c r="O2431" i="2"/>
  <c r="N2432" i="2"/>
  <c r="O2433" i="2"/>
  <c r="O685" i="2"/>
  <c r="E685" i="2"/>
  <c r="O717" i="2"/>
  <c r="E717" i="2"/>
  <c r="O721" i="2"/>
  <c r="E721" i="2"/>
  <c r="O751" i="2"/>
  <c r="E751" i="2"/>
  <c r="O800" i="2"/>
  <c r="E800" i="2"/>
  <c r="O813" i="2"/>
  <c r="E813" i="2"/>
  <c r="O818" i="2"/>
  <c r="E818" i="2"/>
  <c r="O3" i="2"/>
  <c r="O4" i="2"/>
  <c r="O6" i="2"/>
  <c r="E7" i="2"/>
  <c r="O8" i="2"/>
  <c r="O10" i="2"/>
  <c r="E11" i="2"/>
  <c r="O12" i="2"/>
  <c r="O14" i="2"/>
  <c r="O16" i="2"/>
  <c r="E17" i="2"/>
  <c r="O18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E50" i="2"/>
  <c r="O51" i="2"/>
  <c r="E52" i="2"/>
  <c r="O53" i="2"/>
  <c r="E54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E107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46" i="2"/>
  <c r="O148" i="2"/>
  <c r="O150" i="2"/>
  <c r="O152" i="2"/>
  <c r="O154" i="2"/>
  <c r="O156" i="2"/>
  <c r="O158" i="2"/>
  <c r="O160" i="2"/>
  <c r="O162" i="2"/>
  <c r="O164" i="2"/>
  <c r="O166" i="2"/>
  <c r="O169" i="2"/>
  <c r="O171" i="2"/>
  <c r="O173" i="2"/>
  <c r="O175" i="2"/>
  <c r="O177" i="2"/>
  <c r="O179" i="2"/>
  <c r="O181" i="2"/>
  <c r="E182" i="2"/>
  <c r="O183" i="2"/>
  <c r="O185" i="2"/>
  <c r="E186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E262" i="2"/>
  <c r="O263" i="2"/>
  <c r="O265" i="2"/>
  <c r="O267" i="2"/>
  <c r="O269" i="2"/>
  <c r="O271" i="2"/>
  <c r="E272" i="2"/>
  <c r="O273" i="2"/>
  <c r="E274" i="2"/>
  <c r="O275" i="2"/>
  <c r="O277" i="2"/>
  <c r="O279" i="2"/>
  <c r="O281" i="2"/>
  <c r="O283" i="2"/>
  <c r="E284" i="2"/>
  <c r="O285" i="2"/>
  <c r="E286" i="2"/>
  <c r="O287" i="2"/>
  <c r="O289" i="2"/>
  <c r="O291" i="2"/>
  <c r="O293" i="2"/>
  <c r="O295" i="2"/>
  <c r="O296" i="2"/>
  <c r="E297" i="2"/>
  <c r="O298" i="2"/>
  <c r="E300" i="2"/>
  <c r="O301" i="2"/>
  <c r="O303" i="2"/>
  <c r="O305" i="2"/>
  <c r="O307" i="2"/>
  <c r="E308" i="2"/>
  <c r="O309" i="2"/>
  <c r="O311" i="2"/>
  <c r="O313" i="2"/>
  <c r="O315" i="2"/>
  <c r="O317" i="2"/>
  <c r="O319" i="2"/>
  <c r="O321" i="2"/>
  <c r="O323" i="2"/>
  <c r="E324" i="2"/>
  <c r="O325" i="2"/>
  <c r="O327" i="2"/>
  <c r="E329" i="2"/>
  <c r="O330" i="2"/>
  <c r="O332" i="2"/>
  <c r="O334" i="2"/>
  <c r="O336" i="2"/>
  <c r="O337" i="2"/>
  <c r="O339" i="2"/>
  <c r="E340" i="2"/>
  <c r="O341" i="2"/>
  <c r="O343" i="2"/>
  <c r="O345" i="2"/>
  <c r="O347" i="2"/>
  <c r="O349" i="2"/>
  <c r="O351" i="2"/>
  <c r="E352" i="2"/>
  <c r="O353" i="2"/>
  <c r="O355" i="2"/>
  <c r="O357" i="2"/>
  <c r="O359" i="2"/>
  <c r="O361" i="2"/>
  <c r="O363" i="2"/>
  <c r="O365" i="2"/>
  <c r="O367" i="2"/>
  <c r="O369" i="2"/>
  <c r="O371" i="2"/>
  <c r="O373" i="2"/>
  <c r="O375" i="2"/>
  <c r="O377" i="2"/>
  <c r="O379" i="2"/>
  <c r="O381" i="2"/>
  <c r="O383" i="2"/>
  <c r="O385" i="2"/>
  <c r="O387" i="2"/>
  <c r="O389" i="2"/>
  <c r="O391" i="2"/>
  <c r="O393" i="2"/>
  <c r="O395" i="2"/>
  <c r="O397" i="2"/>
  <c r="O399" i="2"/>
  <c r="O401" i="2"/>
  <c r="O403" i="2"/>
  <c r="O405" i="2"/>
  <c r="O407" i="2"/>
  <c r="O409" i="2"/>
  <c r="E410" i="2"/>
  <c r="O411" i="2"/>
  <c r="O413" i="2"/>
  <c r="O415" i="2"/>
  <c r="O417" i="2"/>
  <c r="O419" i="2"/>
  <c r="O421" i="2"/>
  <c r="O423" i="2"/>
  <c r="O425" i="2"/>
  <c r="O432" i="2"/>
  <c r="O434" i="2"/>
  <c r="O436" i="2"/>
  <c r="O438" i="2"/>
  <c r="O440" i="2"/>
  <c r="O442" i="2"/>
  <c r="O444" i="2"/>
  <c r="O446" i="2"/>
  <c r="O448" i="2"/>
  <c r="O450" i="2"/>
  <c r="O452" i="2"/>
  <c r="O453" i="2"/>
  <c r="O455" i="2"/>
  <c r="O457" i="2"/>
  <c r="O459" i="2"/>
  <c r="O461" i="2"/>
  <c r="O463" i="2"/>
  <c r="O465" i="2"/>
  <c r="O467" i="2"/>
  <c r="O469" i="2"/>
  <c r="O471" i="2"/>
  <c r="O473" i="2"/>
  <c r="O475" i="2"/>
  <c r="O477" i="2"/>
  <c r="O479" i="2"/>
  <c r="O481" i="2"/>
  <c r="O483" i="2"/>
  <c r="O485" i="2"/>
  <c r="O487" i="2"/>
  <c r="O489" i="2"/>
  <c r="O491" i="2"/>
  <c r="O493" i="2"/>
  <c r="O495" i="2"/>
  <c r="O497" i="2"/>
  <c r="O499" i="2"/>
  <c r="O501" i="2"/>
  <c r="O503" i="2"/>
  <c r="O505" i="2"/>
  <c r="O507" i="2"/>
  <c r="O509" i="2"/>
  <c r="O512" i="2"/>
  <c r="O514" i="2"/>
  <c r="O516" i="2"/>
  <c r="O518" i="2"/>
  <c r="O520" i="2"/>
  <c r="O522" i="2"/>
  <c r="O524" i="2"/>
  <c r="O526" i="2"/>
  <c r="O528" i="2"/>
  <c r="O530" i="2"/>
  <c r="O532" i="2"/>
  <c r="O534" i="2"/>
  <c r="O536" i="2"/>
  <c r="O538" i="2"/>
  <c r="O540" i="2"/>
  <c r="O542" i="2"/>
  <c r="O544" i="2"/>
  <c r="O546" i="2"/>
  <c r="O548" i="2"/>
  <c r="O550" i="2"/>
  <c r="O552" i="2"/>
  <c r="O554" i="2"/>
  <c r="O556" i="2"/>
  <c r="O558" i="2"/>
  <c r="O560" i="2"/>
  <c r="O562" i="2"/>
  <c r="O564" i="2"/>
  <c r="O566" i="2"/>
  <c r="O568" i="2"/>
  <c r="O570" i="2"/>
  <c r="O572" i="2"/>
  <c r="O574" i="2"/>
  <c r="O576" i="2"/>
  <c r="O578" i="2"/>
  <c r="E580" i="2"/>
  <c r="O581" i="2"/>
  <c r="O583" i="2"/>
  <c r="O579" i="2"/>
  <c r="O585" i="2"/>
  <c r="O586" i="2"/>
  <c r="O588" i="2"/>
  <c r="E589" i="2"/>
  <c r="O590" i="2"/>
  <c r="O592" i="2"/>
  <c r="O594" i="2"/>
  <c r="O596" i="2"/>
  <c r="O598" i="2"/>
  <c r="E599" i="2"/>
  <c r="O600" i="2"/>
  <c r="E601" i="2"/>
  <c r="O602" i="2"/>
  <c r="O604" i="2"/>
  <c r="O606" i="2"/>
  <c r="O608" i="2"/>
  <c r="O610" i="2"/>
  <c r="O612" i="2"/>
  <c r="O614" i="2"/>
  <c r="E616" i="2"/>
  <c r="E617" i="2"/>
  <c r="E618" i="2"/>
  <c r="E619" i="2"/>
  <c r="E620" i="2"/>
  <c r="E621" i="2"/>
  <c r="E622" i="2"/>
  <c r="E623" i="2"/>
  <c r="O624" i="2"/>
  <c r="O626" i="2"/>
  <c r="O628" i="2"/>
  <c r="O630" i="2"/>
  <c r="O632" i="2"/>
  <c r="O634" i="2"/>
  <c r="O636" i="2"/>
  <c r="O638" i="2"/>
  <c r="O640" i="2"/>
  <c r="O641" i="2"/>
  <c r="E642" i="2"/>
  <c r="E643" i="2"/>
  <c r="O644" i="2"/>
  <c r="E645" i="2"/>
  <c r="O646" i="2"/>
  <c r="O648" i="2"/>
  <c r="O650" i="2"/>
  <c r="O652" i="2"/>
  <c r="O654" i="2"/>
  <c r="O656" i="2"/>
  <c r="O658" i="2"/>
  <c r="O660" i="2"/>
  <c r="O662" i="2"/>
  <c r="O664" i="2"/>
  <c r="E665" i="2"/>
  <c r="E666" i="2"/>
  <c r="E667" i="2"/>
  <c r="O668" i="2"/>
  <c r="O670" i="2"/>
  <c r="O672" i="2"/>
  <c r="E673" i="2"/>
  <c r="O674" i="2"/>
  <c r="E675" i="2"/>
  <c r="O676" i="2"/>
  <c r="O678" i="2"/>
  <c r="O680" i="2"/>
  <c r="O683" i="2"/>
  <c r="E683" i="2"/>
  <c r="O705" i="2"/>
  <c r="E705" i="2"/>
  <c r="O719" i="2"/>
  <c r="E719" i="2"/>
  <c r="O733" i="2"/>
  <c r="E733" i="2"/>
  <c r="O791" i="2"/>
  <c r="E791" i="2"/>
  <c r="O807" i="2"/>
  <c r="E807" i="2"/>
  <c r="O815" i="2"/>
  <c r="E815" i="2"/>
  <c r="O824" i="2"/>
  <c r="E824" i="2"/>
  <c r="O682" i="2"/>
  <c r="O684" i="2"/>
  <c r="O686" i="2"/>
  <c r="O688" i="2"/>
  <c r="O690" i="2"/>
  <c r="O692" i="2"/>
  <c r="O694" i="2"/>
  <c r="O696" i="2"/>
  <c r="O698" i="2"/>
  <c r="O700" i="2"/>
  <c r="O702" i="2"/>
  <c r="O704" i="2"/>
  <c r="O706" i="2"/>
  <c r="O708" i="2"/>
  <c r="O710" i="2"/>
  <c r="O712" i="2"/>
  <c r="O714" i="2"/>
  <c r="O716" i="2"/>
  <c r="O718" i="2"/>
  <c r="O720" i="2"/>
  <c r="O722" i="2"/>
  <c r="O724" i="2"/>
  <c r="O726" i="2"/>
  <c r="O728" i="2"/>
  <c r="O730" i="2"/>
  <c r="O732" i="2"/>
  <c r="O734" i="2"/>
  <c r="O736" i="2"/>
  <c r="O738" i="2"/>
  <c r="O740" i="2"/>
  <c r="O742" i="2"/>
  <c r="O744" i="2"/>
  <c r="O746" i="2"/>
  <c r="O748" i="2"/>
  <c r="O750" i="2"/>
  <c r="O752" i="2"/>
  <c r="O754" i="2"/>
  <c r="O756" i="2"/>
  <c r="O758" i="2"/>
  <c r="O760" i="2"/>
  <c r="O762" i="2"/>
  <c r="O764" i="2"/>
  <c r="O766" i="2"/>
  <c r="O768" i="2"/>
  <c r="O770" i="2"/>
  <c r="O772" i="2"/>
  <c r="O774" i="2"/>
  <c r="O776" i="2"/>
  <c r="O778" i="2"/>
  <c r="O780" i="2"/>
  <c r="O782" i="2"/>
  <c r="O784" i="2"/>
  <c r="O786" i="2"/>
  <c r="O788" i="2"/>
  <c r="O790" i="2"/>
  <c r="O792" i="2"/>
  <c r="O794" i="2"/>
  <c r="O796" i="2"/>
  <c r="O798" i="2"/>
  <c r="O801" i="2"/>
  <c r="O803" i="2"/>
  <c r="O805" i="2"/>
  <c r="O808" i="2"/>
  <c r="O810" i="2"/>
  <c r="O812" i="2"/>
  <c r="O814" i="2"/>
  <c r="O816" i="2"/>
  <c r="O819" i="2"/>
  <c r="O821" i="2"/>
  <c r="O823" i="2"/>
  <c r="O825" i="2"/>
  <c r="O827" i="2"/>
  <c r="O829" i="2"/>
  <c r="O831" i="2"/>
  <c r="O848" i="2"/>
  <c r="O834" i="2"/>
  <c r="O836" i="2"/>
  <c r="O838" i="2"/>
  <c r="O840" i="2"/>
  <c r="O842" i="2"/>
  <c r="O844" i="2"/>
  <c r="O846" i="2"/>
  <c r="O849" i="2"/>
  <c r="O851" i="2"/>
  <c r="O853" i="2"/>
  <c r="O855" i="2"/>
  <c r="O857" i="2"/>
  <c r="O859" i="2"/>
  <c r="O861" i="2"/>
  <c r="O863" i="2"/>
  <c r="O865" i="2"/>
  <c r="O867" i="2"/>
  <c r="O869" i="2"/>
  <c r="O871" i="2"/>
  <c r="O873" i="2"/>
  <c r="O875" i="2"/>
  <c r="E876" i="2"/>
  <c r="O878" i="2"/>
  <c r="O880" i="2"/>
  <c r="O882" i="2"/>
  <c r="O884" i="2"/>
  <c r="E885" i="2"/>
  <c r="O886" i="2"/>
  <c r="O888" i="2"/>
  <c r="E893" i="2"/>
  <c r="O894" i="2"/>
  <c r="O896" i="2"/>
  <c r="O898" i="2"/>
  <c r="O900" i="2"/>
  <c r="O902" i="2"/>
  <c r="O904" i="2"/>
  <c r="E905" i="2"/>
  <c r="O906" i="2"/>
  <c r="O908" i="2"/>
  <c r="O910" i="2"/>
  <c r="O912" i="2"/>
  <c r="O914" i="2"/>
  <c r="O916" i="2"/>
  <c r="O918" i="2"/>
  <c r="O920" i="2"/>
  <c r="O922" i="2"/>
  <c r="O923" i="2"/>
  <c r="E926" i="2"/>
  <c r="E927" i="2"/>
  <c r="O928" i="2"/>
  <c r="O930" i="2"/>
  <c r="O932" i="2"/>
  <c r="O934" i="2"/>
  <c r="O936" i="2"/>
  <c r="O938" i="2"/>
  <c r="O940" i="2"/>
  <c r="O942" i="2"/>
  <c r="O944" i="2"/>
  <c r="O946" i="2"/>
  <c r="O948" i="2"/>
  <c r="O950" i="2"/>
  <c r="O952" i="2"/>
  <c r="O954" i="2"/>
  <c r="O956" i="2"/>
  <c r="O958" i="2"/>
  <c r="O960" i="2"/>
  <c r="O962" i="2"/>
  <c r="O964" i="2"/>
  <c r="O966" i="2"/>
  <c r="O968" i="2"/>
  <c r="O970" i="2"/>
  <c r="O972" i="2"/>
  <c r="O974" i="2"/>
  <c r="O976" i="2"/>
  <c r="O978" i="2"/>
  <c r="O980" i="2"/>
  <c r="O982" i="2"/>
  <c r="O984" i="2"/>
  <c r="O986" i="2"/>
  <c r="O988" i="2"/>
  <c r="O990" i="2"/>
  <c r="O992" i="2"/>
  <c r="O994" i="2"/>
  <c r="O996" i="2"/>
  <c r="O998" i="2"/>
  <c r="O999" i="2"/>
  <c r="O1001" i="2"/>
  <c r="E1002" i="2"/>
  <c r="O1003" i="2"/>
  <c r="O1005" i="2"/>
  <c r="O1007" i="2"/>
  <c r="O1009" i="2"/>
  <c r="E1010" i="2"/>
  <c r="O1011" i="2"/>
  <c r="O1014" i="2"/>
  <c r="O1018" i="2"/>
  <c r="O1020" i="2"/>
  <c r="O1022" i="2"/>
  <c r="O1024" i="2"/>
  <c r="O1026" i="2"/>
  <c r="O1028" i="2"/>
  <c r="O1030" i="2"/>
  <c r="O1032" i="2"/>
  <c r="O1034" i="2"/>
  <c r="E1035" i="2"/>
  <c r="O1036" i="2"/>
  <c r="O1038" i="2"/>
  <c r="O1040" i="2"/>
  <c r="O1042" i="2"/>
  <c r="O1044" i="2"/>
  <c r="O1046" i="2"/>
  <c r="O1048" i="2"/>
  <c r="O1050" i="2"/>
  <c r="O1052" i="2"/>
  <c r="E1053" i="2"/>
  <c r="O1054" i="2"/>
  <c r="O1056" i="2"/>
  <c r="E1057" i="2"/>
  <c r="O1058" i="2"/>
  <c r="E1060" i="2"/>
  <c r="O1061" i="2"/>
  <c r="O1062" i="2"/>
  <c r="O1063" i="2"/>
  <c r="O1065" i="2"/>
  <c r="O1067" i="2"/>
  <c r="O1069" i="2"/>
  <c r="O1071" i="2"/>
  <c r="O1073" i="2"/>
  <c r="O1075" i="2"/>
  <c r="O1077" i="2"/>
  <c r="O1079" i="2"/>
  <c r="O1081" i="2"/>
  <c r="O1083" i="2"/>
  <c r="O1085" i="2"/>
  <c r="O1087" i="2"/>
  <c r="O1089" i="2"/>
  <c r="O1091" i="2"/>
  <c r="O1093" i="2"/>
  <c r="O1095" i="2"/>
  <c r="E1096" i="2"/>
  <c r="O1097" i="2"/>
  <c r="O1099" i="2"/>
  <c r="E1101" i="2"/>
  <c r="O1102" i="2"/>
  <c r="O1104" i="2"/>
  <c r="E1105" i="2"/>
  <c r="O1106" i="2"/>
  <c r="O1108" i="2"/>
  <c r="O1110" i="2"/>
  <c r="O1112" i="2"/>
  <c r="E1113" i="2"/>
  <c r="O1114" i="2"/>
  <c r="O1116" i="2"/>
  <c r="O1118" i="2"/>
  <c r="O1120" i="2"/>
  <c r="O1122" i="2"/>
  <c r="O1124" i="2"/>
  <c r="E1125" i="2"/>
  <c r="O1126" i="2"/>
  <c r="E1127" i="2"/>
  <c r="O1128" i="2"/>
  <c r="O1130" i="2"/>
  <c r="E1131" i="2"/>
  <c r="E1132" i="2"/>
  <c r="E1133" i="2"/>
  <c r="O1134" i="2"/>
  <c r="O1136" i="2"/>
  <c r="O1138" i="2"/>
  <c r="O1140" i="2"/>
  <c r="O1142" i="2"/>
  <c r="O1144" i="2"/>
  <c r="O1146" i="2"/>
  <c r="O1148" i="2"/>
  <c r="O1150" i="2"/>
  <c r="O1152" i="2"/>
  <c r="O1154" i="2"/>
  <c r="O1156" i="2"/>
  <c r="O1158" i="2"/>
  <c r="O1160" i="2"/>
  <c r="O1162" i="2"/>
  <c r="O1164" i="2"/>
  <c r="E1165" i="2"/>
  <c r="O1166" i="2"/>
  <c r="O1168" i="2"/>
  <c r="O1170" i="2"/>
  <c r="O1172" i="2"/>
  <c r="O1174" i="2"/>
  <c r="O1176" i="2"/>
  <c r="O1178" i="2"/>
  <c r="O1180" i="2"/>
  <c r="O1182" i="2"/>
  <c r="O1184" i="2"/>
  <c r="O1186" i="2"/>
  <c r="O1188" i="2"/>
  <c r="E1189" i="2"/>
  <c r="O1190" i="2"/>
  <c r="O1192" i="2"/>
  <c r="O1194" i="2"/>
  <c r="O1196" i="2"/>
  <c r="O1198" i="2"/>
  <c r="O1200" i="2"/>
  <c r="O1202" i="2"/>
  <c r="E1203" i="2"/>
  <c r="O1204" i="2"/>
  <c r="O1206" i="2"/>
  <c r="O1208" i="2"/>
  <c r="O1210" i="2"/>
  <c r="O1212" i="2"/>
  <c r="O1214" i="2"/>
  <c r="O1216" i="2"/>
  <c r="O1218" i="2"/>
  <c r="O1220" i="2"/>
  <c r="O1221" i="2"/>
  <c r="O1223" i="2"/>
  <c r="O1225" i="2"/>
  <c r="O1227" i="2"/>
  <c r="O1229" i="2"/>
  <c r="O1231" i="2"/>
  <c r="O1233" i="2"/>
  <c r="O1235" i="2"/>
  <c r="O1237" i="2"/>
  <c r="E1238" i="2"/>
  <c r="O1239" i="2"/>
  <c r="O1241" i="2"/>
  <c r="O1243" i="2"/>
  <c r="O1245" i="2"/>
  <c r="O1247" i="2"/>
  <c r="O1249" i="2"/>
  <c r="O1251" i="2"/>
  <c r="O1253" i="2"/>
  <c r="O1255" i="2"/>
  <c r="O1257" i="2"/>
  <c r="O1259" i="2"/>
  <c r="O1261" i="2"/>
  <c r="O1263" i="2"/>
  <c r="O1265" i="2"/>
  <c r="E1266" i="2"/>
  <c r="O1267" i="2"/>
  <c r="O1269" i="2"/>
  <c r="E1270" i="2"/>
  <c r="O1271" i="2"/>
  <c r="O1272" i="2"/>
  <c r="E1272" i="2"/>
  <c r="O1277" i="2"/>
  <c r="E1277" i="2"/>
  <c r="O1311" i="2"/>
  <c r="E1311" i="2"/>
  <c r="O1353" i="2"/>
  <c r="E1353" i="2"/>
  <c r="O1385" i="2"/>
  <c r="E1385" i="2"/>
  <c r="O1406" i="2"/>
  <c r="E1406" i="2"/>
  <c r="O1416" i="2"/>
  <c r="E1416" i="2"/>
  <c r="O1466" i="2"/>
  <c r="E1466" i="2"/>
  <c r="O1479" i="2"/>
  <c r="E1479" i="2"/>
  <c r="O1584" i="2"/>
  <c r="E1584" i="2"/>
  <c r="O1286" i="2"/>
  <c r="E1286" i="2"/>
  <c r="O1351" i="2"/>
  <c r="E1351" i="2"/>
  <c r="O1379" i="2"/>
  <c r="E1379" i="2"/>
  <c r="O1395" i="2"/>
  <c r="E1395" i="2"/>
  <c r="O1412" i="2"/>
  <c r="E1412" i="2"/>
  <c r="O1438" i="2"/>
  <c r="E1438" i="2"/>
  <c r="O1495" i="2"/>
  <c r="E1495" i="2"/>
  <c r="O1498" i="2"/>
  <c r="E1498" i="2"/>
  <c r="O1530" i="2"/>
  <c r="E1530" i="2"/>
  <c r="N1546" i="2"/>
  <c r="E1546" i="2"/>
  <c r="N1617" i="2"/>
  <c r="E1617" i="2"/>
  <c r="N1625" i="2"/>
  <c r="E1625" i="2"/>
  <c r="N1628" i="2"/>
  <c r="E1628" i="2"/>
  <c r="N1644" i="2"/>
  <c r="E1644" i="2"/>
  <c r="O1650" i="2"/>
  <c r="E1650" i="2"/>
  <c r="N1662" i="2"/>
  <c r="E1662" i="2"/>
  <c r="O1273" i="2"/>
  <c r="O1275" i="2"/>
  <c r="O1276" i="2"/>
  <c r="O1278" i="2"/>
  <c r="O1280" i="2"/>
  <c r="O1282" i="2"/>
  <c r="O1284" i="2"/>
  <c r="O1287" i="2"/>
  <c r="O1289" i="2"/>
  <c r="O1291" i="2"/>
  <c r="O1293" i="2"/>
  <c r="O1295" i="2"/>
  <c r="O1297" i="2"/>
  <c r="O1299" i="2"/>
  <c r="O1301" i="2"/>
  <c r="O1303" i="2"/>
  <c r="O1305" i="2"/>
  <c r="O1307" i="2"/>
  <c r="O1309" i="2"/>
  <c r="O1312" i="2"/>
  <c r="O1314" i="2"/>
  <c r="O1316" i="2"/>
  <c r="O1318" i="2"/>
  <c r="O1320" i="2"/>
  <c r="O1322" i="2"/>
  <c r="O1324" i="2"/>
  <c r="O1326" i="2"/>
  <c r="O1328" i="2"/>
  <c r="O1330" i="2"/>
  <c r="O1332" i="2"/>
  <c r="O1334" i="2"/>
  <c r="O1336" i="2"/>
  <c r="O1338" i="2"/>
  <c r="O1340" i="2"/>
  <c r="O1342" i="2"/>
  <c r="O1344" i="2"/>
  <c r="O1346" i="2"/>
  <c r="O1348" i="2"/>
  <c r="O1350" i="2"/>
  <c r="O1352" i="2"/>
  <c r="O1354" i="2"/>
  <c r="O1356" i="2"/>
  <c r="O1358" i="2"/>
  <c r="O1360" i="2"/>
  <c r="O1362" i="2"/>
  <c r="O1364" i="2"/>
  <c r="O1366" i="2"/>
  <c r="O1368" i="2"/>
  <c r="O1370" i="2"/>
  <c r="O1372" i="2"/>
  <c r="O1374" i="2"/>
  <c r="O1376" i="2"/>
  <c r="O1378" i="2"/>
  <c r="O1380" i="2"/>
  <c r="O1382" i="2"/>
  <c r="O1384" i="2"/>
  <c r="O1386" i="2"/>
  <c r="O1388" i="2"/>
  <c r="O1390" i="2"/>
  <c r="O1392" i="2"/>
  <c r="O1394" i="2"/>
  <c r="O1401" i="2"/>
  <c r="O1403" i="2"/>
  <c r="O1405" i="2"/>
  <c r="O1407" i="2"/>
  <c r="O1409" i="2"/>
  <c r="O1411" i="2"/>
  <c r="O1413" i="2"/>
  <c r="O1415" i="2"/>
  <c r="O1417" i="2"/>
  <c r="O1419" i="2"/>
  <c r="O1421" i="2"/>
  <c r="O1423" i="2"/>
  <c r="O1425" i="2"/>
  <c r="O1427" i="2"/>
  <c r="O1429" i="2"/>
  <c r="O1431" i="2"/>
  <c r="O1435" i="2"/>
  <c r="O1437" i="2"/>
  <c r="O1439" i="2"/>
  <c r="O1441" i="2"/>
  <c r="O1443" i="2"/>
  <c r="N1445" i="2"/>
  <c r="N1447" i="2"/>
  <c r="O1449" i="2"/>
  <c r="O1451" i="2"/>
  <c r="O1453" i="2"/>
  <c r="N1455" i="2"/>
  <c r="O1457" i="2"/>
  <c r="N1459" i="2"/>
  <c r="N1461" i="2"/>
  <c r="N1463" i="2"/>
  <c r="N1465" i="2"/>
  <c r="O1467" i="2"/>
  <c r="O1494" i="2"/>
  <c r="E1494" i="2"/>
  <c r="O1496" i="2"/>
  <c r="E1496" i="2"/>
  <c r="O1514" i="2"/>
  <c r="E1514" i="2"/>
  <c r="O1540" i="2"/>
  <c r="E1540" i="2"/>
  <c r="N1556" i="2"/>
  <c r="E1556" i="2"/>
  <c r="N1581" i="2"/>
  <c r="N1608" i="2"/>
  <c r="E1608" i="2"/>
  <c r="N1630" i="2"/>
  <c r="E1630" i="2"/>
  <c r="O1648" i="2"/>
  <c r="E1648" i="2"/>
  <c r="N1654" i="2"/>
  <c r="E1654" i="2"/>
  <c r="N1691" i="2"/>
  <c r="E1691" i="2"/>
  <c r="N1699" i="2"/>
  <c r="E1699" i="2"/>
  <c r="N1729" i="2"/>
  <c r="E1729" i="2"/>
  <c r="O1749" i="2"/>
  <c r="E1749" i="2"/>
  <c r="N1757" i="2"/>
  <c r="E1757" i="2"/>
  <c r="N1761" i="2"/>
  <c r="E1761" i="2"/>
  <c r="N1815" i="2"/>
  <c r="E1815" i="2"/>
  <c r="N1837" i="2"/>
  <c r="E1837" i="2"/>
  <c r="N1854" i="2"/>
  <c r="E1854" i="2"/>
  <c r="N1879" i="2"/>
  <c r="E1879" i="2"/>
  <c r="O1879" i="2"/>
  <c r="O1880" i="2"/>
  <c r="O1881" i="2"/>
  <c r="O1882" i="2"/>
  <c r="O1883" i="2"/>
  <c r="O1884" i="2"/>
  <c r="O1885" i="2"/>
  <c r="O1886" i="2"/>
  <c r="O1887" i="2"/>
  <c r="N1898" i="2"/>
  <c r="E1898" i="2"/>
  <c r="O1898" i="2"/>
  <c r="O1899" i="2"/>
  <c r="N1914" i="2"/>
  <c r="E1914" i="2"/>
  <c r="O1914" i="2"/>
  <c r="O1915" i="2"/>
  <c r="O1916" i="2"/>
  <c r="O1917" i="2"/>
  <c r="N1925" i="2"/>
  <c r="E1925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N1953" i="2"/>
  <c r="E1953" i="2"/>
  <c r="O1953" i="2"/>
  <c r="O1954" i="2"/>
  <c r="N1969" i="2"/>
  <c r="E1969" i="2"/>
  <c r="O1969" i="2"/>
  <c r="O1970" i="2"/>
  <c r="O1971" i="2"/>
  <c r="O1973" i="2"/>
  <c r="O1974" i="2"/>
  <c r="O1975" i="2"/>
  <c r="O1976" i="2"/>
  <c r="N2006" i="2"/>
  <c r="E2006" i="2"/>
  <c r="O2006" i="2"/>
  <c r="O2007" i="2"/>
  <c r="N2021" i="2"/>
  <c r="E2021" i="2"/>
  <c r="O2021" i="2"/>
  <c r="O2022" i="2"/>
  <c r="O2023" i="2"/>
  <c r="N1681" i="2"/>
  <c r="E1681" i="2"/>
  <c r="N1697" i="2"/>
  <c r="E1697" i="2"/>
  <c r="N1701" i="2"/>
  <c r="E1701" i="2"/>
  <c r="O1737" i="2"/>
  <c r="E1737" i="2"/>
  <c r="N1755" i="2"/>
  <c r="E1755" i="2"/>
  <c r="N1759" i="2"/>
  <c r="E1759" i="2"/>
  <c r="O1763" i="2"/>
  <c r="E1763" i="2"/>
  <c r="O1835" i="2"/>
  <c r="E1835" i="2"/>
  <c r="N1841" i="2"/>
  <c r="E1841" i="2"/>
  <c r="N1859" i="2"/>
  <c r="E1859" i="2"/>
  <c r="O1878" i="2"/>
  <c r="N1888" i="2"/>
  <c r="E1888" i="2"/>
  <c r="O1888" i="2"/>
  <c r="O1889" i="2"/>
  <c r="O1890" i="2"/>
  <c r="O1891" i="2"/>
  <c r="O1892" i="2"/>
  <c r="O1893" i="2"/>
  <c r="O1894" i="2"/>
  <c r="O1895" i="2"/>
  <c r="O1896" i="2"/>
  <c r="O1897" i="2"/>
  <c r="N1900" i="2"/>
  <c r="E1900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N1918" i="2"/>
  <c r="E1918" i="2"/>
  <c r="O1918" i="2"/>
  <c r="O1919" i="2"/>
  <c r="O1920" i="2"/>
  <c r="O1921" i="2"/>
  <c r="O1922" i="2"/>
  <c r="O1923" i="2"/>
  <c r="O1924" i="2"/>
  <c r="N1942" i="2"/>
  <c r="E1942" i="2"/>
  <c r="O1942" i="2"/>
  <c r="O1943" i="2"/>
  <c r="O1944" i="2"/>
  <c r="O1945" i="2"/>
  <c r="O1946" i="2"/>
  <c r="O1947" i="2"/>
  <c r="O1948" i="2"/>
  <c r="O1949" i="2"/>
  <c r="O1950" i="2"/>
  <c r="O1951" i="2"/>
  <c r="O1952" i="2"/>
  <c r="N1955" i="2"/>
  <c r="E1955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N1977" i="2"/>
  <c r="E1977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N2008" i="2"/>
  <c r="E2008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N2024" i="2"/>
  <c r="E2024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N2104" i="2"/>
  <c r="O2104" i="2"/>
  <c r="N2199" i="2"/>
  <c r="E2199" i="2"/>
  <c r="N2209" i="2"/>
  <c r="E2209" i="2"/>
  <c r="N2227" i="2"/>
  <c r="E2227" i="2"/>
  <c r="N2233" i="2"/>
  <c r="E2233" i="2"/>
  <c r="N2239" i="2"/>
  <c r="E2239" i="2"/>
  <c r="N2259" i="2"/>
  <c r="E2259" i="2"/>
  <c r="N2285" i="2"/>
  <c r="E2285" i="2"/>
  <c r="N2381" i="2"/>
  <c r="E2381" i="2"/>
  <c r="N2434" i="2"/>
  <c r="E2434" i="2"/>
  <c r="N1468" i="2"/>
  <c r="N1470" i="2"/>
  <c r="O1472" i="2"/>
  <c r="O1474" i="2"/>
  <c r="O1476" i="2"/>
  <c r="O1478" i="2"/>
  <c r="O1480" i="2"/>
  <c r="O1482" i="2"/>
  <c r="N1484" i="2"/>
  <c r="O1486" i="2"/>
  <c r="O1488" i="2"/>
  <c r="O1490" i="2"/>
  <c r="O1492" i="2"/>
  <c r="O1497" i="2"/>
  <c r="O1499" i="2"/>
  <c r="O1501" i="2"/>
  <c r="N1503" i="2"/>
  <c r="O1505" i="2"/>
  <c r="N1507" i="2"/>
  <c r="N1509" i="2"/>
  <c r="N1511" i="2"/>
  <c r="O1513" i="2"/>
  <c r="N1515" i="2"/>
  <c r="N1517" i="2"/>
  <c r="N1519" i="2"/>
  <c r="N1521" i="2"/>
  <c r="N1523" i="2"/>
  <c r="N1525" i="2"/>
  <c r="N1527" i="2"/>
  <c r="N1529" i="2"/>
  <c r="N1531" i="2"/>
  <c r="N1533" i="2"/>
  <c r="O1535" i="2"/>
  <c r="O1537" i="2"/>
  <c r="N1539" i="2"/>
  <c r="N1541" i="2"/>
  <c r="N1543" i="2"/>
  <c r="N1545" i="2"/>
  <c r="N1547" i="2"/>
  <c r="N1549" i="2"/>
  <c r="N1551" i="2"/>
  <c r="O1553" i="2"/>
  <c r="O1555" i="2"/>
  <c r="N1557" i="2"/>
  <c r="O1559" i="2"/>
  <c r="O1561" i="2"/>
  <c r="N1563" i="2"/>
  <c r="N1566" i="2"/>
  <c r="N1568" i="2"/>
  <c r="O1570" i="2"/>
  <c r="N1572" i="2"/>
  <c r="N1574" i="2"/>
  <c r="N1576" i="2"/>
  <c r="N1578" i="2"/>
  <c r="N1580" i="2"/>
  <c r="O1583" i="2"/>
  <c r="N1585" i="2"/>
  <c r="N1587" i="2"/>
  <c r="O1589" i="2"/>
  <c r="N1591" i="2"/>
  <c r="N1593" i="2"/>
  <c r="O1595" i="2"/>
  <c r="N1597" i="2"/>
  <c r="N1599" i="2"/>
  <c r="N1601" i="2"/>
  <c r="O1603" i="2"/>
  <c r="O1605" i="2"/>
  <c r="N1607" i="2"/>
  <c r="N1609" i="2"/>
  <c r="N1611" i="2"/>
  <c r="N1613" i="2"/>
  <c r="N1615" i="2"/>
  <c r="N1618" i="2"/>
  <c r="N1620" i="2"/>
  <c r="O1622" i="2"/>
  <c r="N1623" i="2"/>
  <c r="N1626" i="2"/>
  <c r="O1627" i="2"/>
  <c r="N1629" i="2"/>
  <c r="O1631" i="2"/>
  <c r="N1633" i="2"/>
  <c r="O1634" i="2"/>
  <c r="N1635" i="2"/>
  <c r="N1637" i="2"/>
  <c r="N1639" i="2"/>
  <c r="N1641" i="2"/>
  <c r="N1643" i="2"/>
  <c r="N1645" i="2"/>
  <c r="O1647" i="2"/>
  <c r="O1649" i="2"/>
  <c r="O1651" i="2"/>
  <c r="N1653" i="2"/>
  <c r="O1655" i="2"/>
  <c r="N1657" i="2"/>
  <c r="N1659" i="2"/>
  <c r="N1661" i="2"/>
  <c r="O1663" i="2"/>
  <c r="N1665" i="2"/>
  <c r="O1667" i="2"/>
  <c r="O1669" i="2"/>
  <c r="O1671" i="2"/>
  <c r="N1673" i="2"/>
  <c r="O1675" i="2"/>
  <c r="N1677" i="2"/>
  <c r="N1679" i="2"/>
  <c r="O1680" i="2"/>
  <c r="O1682" i="2"/>
  <c r="N1684" i="2"/>
  <c r="N1686" i="2"/>
  <c r="O1688" i="2"/>
  <c r="O1690" i="2"/>
  <c r="N1692" i="2"/>
  <c r="N1694" i="2"/>
  <c r="O1696" i="2"/>
  <c r="N1698" i="2"/>
  <c r="O1700" i="2"/>
  <c r="O1702" i="2"/>
  <c r="N1704" i="2"/>
  <c r="O1706" i="2"/>
  <c r="N1708" i="2"/>
  <c r="O1710" i="2"/>
  <c r="O1712" i="2"/>
  <c r="N1714" i="2"/>
  <c r="O1716" i="2"/>
  <c r="N1718" i="2"/>
  <c r="O1720" i="2"/>
  <c r="N1722" i="2"/>
  <c r="N1724" i="2"/>
  <c r="N1726" i="2"/>
  <c r="O1728" i="2"/>
  <c r="O1730" i="2"/>
  <c r="N1732" i="2"/>
  <c r="O1734" i="2"/>
  <c r="O1736" i="2"/>
  <c r="O1738" i="2"/>
  <c r="O1740" i="2"/>
  <c r="N1742" i="2"/>
  <c r="O1744" i="2"/>
  <c r="N1746" i="2"/>
  <c r="O1748" i="2"/>
  <c r="N1750" i="2"/>
  <c r="N1752" i="2"/>
  <c r="O1754" i="2"/>
  <c r="N1756" i="2"/>
  <c r="O1758" i="2"/>
  <c r="O1760" i="2"/>
  <c r="O1762" i="2"/>
  <c r="N1764" i="2"/>
  <c r="N1766" i="2"/>
  <c r="N1768" i="2"/>
  <c r="N1770" i="2"/>
  <c r="N1772" i="2"/>
  <c r="O1774" i="2"/>
  <c r="N1776" i="2"/>
  <c r="O1778" i="2"/>
  <c r="O1780" i="2"/>
  <c r="O1782" i="2"/>
  <c r="O1784" i="2"/>
  <c r="N1786" i="2"/>
  <c r="N1788" i="2"/>
  <c r="N1790" i="2"/>
  <c r="N1792" i="2"/>
  <c r="N1794" i="2"/>
  <c r="O1796" i="2"/>
  <c r="N1798" i="2"/>
  <c r="O1800" i="2"/>
  <c r="N1802" i="2"/>
  <c r="N1804" i="2"/>
  <c r="O1806" i="2"/>
  <c r="O1808" i="2"/>
  <c r="O1810" i="2"/>
  <c r="N1812" i="2"/>
  <c r="N1814" i="2"/>
  <c r="N1816" i="2"/>
  <c r="N1818" i="2"/>
  <c r="N1820" i="2"/>
  <c r="N1822" i="2"/>
  <c r="N1824" i="2"/>
  <c r="N1826" i="2"/>
  <c r="N1828" i="2"/>
  <c r="O1830" i="2"/>
  <c r="O1832" i="2"/>
  <c r="O1834" i="2"/>
  <c r="N1836" i="2"/>
  <c r="N1838" i="2"/>
  <c r="O1840" i="2"/>
  <c r="O1842" i="2"/>
  <c r="O1853" i="2"/>
  <c r="O1858" i="2"/>
  <c r="N1860" i="2"/>
  <c r="O1862" i="2"/>
  <c r="O1864" i="2"/>
  <c r="N1866" i="2"/>
  <c r="N1868" i="2"/>
  <c r="O1873" i="2"/>
  <c r="O1875" i="2"/>
  <c r="N1877" i="2"/>
  <c r="E2025" i="2"/>
  <c r="E2026" i="2"/>
  <c r="E2027" i="2"/>
  <c r="E2032" i="2"/>
  <c r="E2034" i="2"/>
  <c r="E2041" i="2"/>
  <c r="E2043" i="2"/>
  <c r="E2071" i="2"/>
  <c r="E2082" i="2"/>
  <c r="E2083" i="2"/>
  <c r="E2084" i="2"/>
  <c r="E2086" i="2"/>
  <c r="E2104" i="2"/>
  <c r="N2203" i="2"/>
  <c r="E2203" i="2"/>
  <c r="N2217" i="2"/>
  <c r="E2217" i="2"/>
  <c r="N2231" i="2"/>
  <c r="E2231" i="2"/>
  <c r="N2237" i="2"/>
  <c r="E2237" i="2"/>
  <c r="N2241" i="2"/>
  <c r="E2241" i="2"/>
  <c r="N2275" i="2"/>
  <c r="E2275" i="2"/>
  <c r="N2379" i="2"/>
  <c r="E2379" i="2"/>
  <c r="N2105" i="2"/>
  <c r="O2105" i="2"/>
  <c r="N2106" i="2"/>
  <c r="O2106" i="2"/>
  <c r="N2107" i="2"/>
  <c r="O2107" i="2"/>
  <c r="N2108" i="2"/>
  <c r="O2108" i="2"/>
  <c r="N2109" i="2"/>
  <c r="O2109" i="2"/>
  <c r="N2110" i="2"/>
  <c r="O2110" i="2"/>
  <c r="N2111" i="2"/>
  <c r="O2111" i="2"/>
  <c r="N2112" i="2"/>
  <c r="O2112" i="2"/>
  <c r="N2113" i="2"/>
  <c r="O2113" i="2"/>
  <c r="N2114" i="2"/>
  <c r="O2114" i="2"/>
  <c r="N2115" i="2"/>
  <c r="O2115" i="2"/>
  <c r="N2116" i="2"/>
  <c r="O2116" i="2"/>
  <c r="N2117" i="2"/>
  <c r="O2117" i="2"/>
  <c r="N2118" i="2"/>
  <c r="O2118" i="2"/>
  <c r="N2119" i="2"/>
  <c r="O2119" i="2"/>
  <c r="N2120" i="2"/>
  <c r="O2120" i="2"/>
  <c r="N2121" i="2"/>
  <c r="O2121" i="2"/>
  <c r="N2122" i="2"/>
  <c r="O2122" i="2"/>
  <c r="N2123" i="2"/>
  <c r="O2123" i="2"/>
  <c r="N2124" i="2"/>
  <c r="O2124" i="2"/>
  <c r="N2125" i="2"/>
  <c r="O2125" i="2"/>
  <c r="N2126" i="2"/>
  <c r="O2126" i="2"/>
  <c r="N2127" i="2"/>
  <c r="O2127" i="2"/>
  <c r="N2128" i="2"/>
  <c r="O2128" i="2"/>
  <c r="N2129" i="2"/>
  <c r="O2129" i="2"/>
  <c r="N2130" i="2"/>
  <c r="O2130" i="2"/>
  <c r="N2131" i="2"/>
  <c r="O2131" i="2"/>
  <c r="N2132" i="2"/>
  <c r="O2132" i="2"/>
  <c r="N2133" i="2"/>
  <c r="O2133" i="2"/>
  <c r="N2134" i="2"/>
  <c r="O2134" i="2"/>
  <c r="N2135" i="2"/>
  <c r="O2135" i="2"/>
  <c r="N2136" i="2"/>
  <c r="O2136" i="2"/>
  <c r="N2137" i="2"/>
  <c r="O2137" i="2"/>
  <c r="N2138" i="2"/>
  <c r="O2138" i="2"/>
  <c r="N2139" i="2"/>
  <c r="O2139" i="2"/>
  <c r="N2140" i="2"/>
  <c r="O2141" i="2"/>
  <c r="N2142" i="2"/>
  <c r="O2143" i="2"/>
  <c r="N2144" i="2"/>
  <c r="O2145" i="2"/>
  <c r="N2146" i="2"/>
  <c r="O2147" i="2"/>
  <c r="N2148" i="2"/>
  <c r="O2149" i="2"/>
  <c r="N2150" i="2"/>
  <c r="O2151" i="2"/>
  <c r="N2152" i="2"/>
  <c r="O2153" i="2"/>
  <c r="N2154" i="2"/>
  <c r="O2155" i="2"/>
  <c r="N2156" i="2"/>
  <c r="O2157" i="2"/>
  <c r="N2158" i="2"/>
  <c r="O2159" i="2"/>
  <c r="N2160" i="2"/>
  <c r="O2161" i="2"/>
  <c r="N2162" i="2"/>
  <c r="O2163" i="2"/>
  <c r="N2164" i="2"/>
  <c r="O2165" i="2"/>
  <c r="N2166" i="2"/>
  <c r="O2167" i="2"/>
  <c r="N2168" i="2"/>
  <c r="O2169" i="2"/>
  <c r="N2170" i="2"/>
  <c r="O2171" i="2"/>
  <c r="N2172" i="2"/>
  <c r="O2173" i="2"/>
  <c r="N2174" i="2"/>
  <c r="O2175" i="2"/>
  <c r="N2176" i="2"/>
  <c r="O2177" i="2"/>
  <c r="N2178" i="2"/>
  <c r="O2179" i="2"/>
  <c r="N2180" i="2"/>
  <c r="O2181" i="2"/>
  <c r="N2182" i="2"/>
  <c r="O2183" i="2"/>
  <c r="N2184" i="2"/>
  <c r="O2185" i="2"/>
  <c r="N2186" i="2"/>
  <c r="O2187" i="2"/>
  <c r="N2188" i="2"/>
  <c r="O2189" i="2"/>
  <c r="N2190" i="2"/>
  <c r="O2191" i="2"/>
  <c r="N2192" i="2"/>
  <c r="O2193" i="2"/>
  <c r="N2194" i="2"/>
  <c r="O2195" i="2"/>
  <c r="N2196" i="2"/>
  <c r="O2197" i="2"/>
  <c r="N2198" i="2"/>
  <c r="O2199" i="2"/>
  <c r="N2200" i="2"/>
  <c r="O2201" i="2"/>
  <c r="N2202" i="2"/>
  <c r="O2203" i="2"/>
  <c r="N2204" i="2"/>
  <c r="O2205" i="2"/>
  <c r="N2206" i="2"/>
  <c r="O2207" i="2"/>
  <c r="N2208" i="2"/>
  <c r="O2209" i="2"/>
  <c r="N2210" i="2"/>
  <c r="O2211" i="2"/>
  <c r="N2212" i="2"/>
  <c r="O2213" i="2"/>
  <c r="N2214" i="2"/>
  <c r="O2215" i="2"/>
  <c r="N2216" i="2"/>
  <c r="O2217" i="2"/>
  <c r="N2218" i="2"/>
  <c r="O2219" i="2"/>
  <c r="N2220" i="2"/>
  <c r="O2221" i="2"/>
  <c r="N2222" i="2"/>
  <c r="O2223" i="2"/>
  <c r="N2224" i="2"/>
  <c r="O2225" i="2"/>
  <c r="N2226" i="2"/>
  <c r="O2227" i="2"/>
  <c r="N2228" i="2"/>
  <c r="O2229" i="2"/>
  <c r="N2230" i="2"/>
  <c r="O2231" i="2"/>
  <c r="N2232" i="2"/>
  <c r="O2233" i="2"/>
  <c r="N2234" i="2"/>
  <c r="O2235" i="2"/>
  <c r="N2236" i="2"/>
  <c r="O2237" i="2"/>
  <c r="N2238" i="2"/>
  <c r="O2239" i="2"/>
  <c r="N2240" i="2"/>
  <c r="O2241" i="2"/>
  <c r="N2242" i="2"/>
  <c r="O2243" i="2"/>
  <c r="N2244" i="2"/>
  <c r="O2245" i="2"/>
  <c r="N2246" i="2"/>
  <c r="O2247" i="2"/>
  <c r="N2248" i="2"/>
  <c r="O2249" i="2"/>
  <c r="N2250" i="2"/>
  <c r="O2251" i="2"/>
  <c r="N2252" i="2"/>
  <c r="O2253" i="2"/>
  <c r="N2254" i="2"/>
  <c r="O2255" i="2"/>
  <c r="N2256" i="2"/>
  <c r="O2257" i="2"/>
  <c r="N2258" i="2"/>
  <c r="O2259" i="2"/>
  <c r="N2260" i="2"/>
  <c r="O2261" i="2"/>
  <c r="N2262" i="2"/>
  <c r="O2263" i="2"/>
  <c r="N2264" i="2"/>
  <c r="O2265" i="2"/>
  <c r="N2266" i="2"/>
  <c r="O2267" i="2"/>
  <c r="N2268" i="2"/>
  <c r="O2269" i="2"/>
  <c r="N2270" i="2"/>
  <c r="O2271" i="2"/>
  <c r="N2272" i="2"/>
  <c r="O2273" i="2"/>
  <c r="N2274" i="2"/>
  <c r="O2275" i="2"/>
  <c r="N2276" i="2"/>
  <c r="O2277" i="2"/>
  <c r="N2278" i="2"/>
  <c r="O2279" i="2"/>
  <c r="N2280" i="2"/>
  <c r="O2281" i="2"/>
  <c r="N2282" i="2"/>
  <c r="O2283" i="2"/>
  <c r="N2284" i="2"/>
  <c r="O2285" i="2"/>
  <c r="N2286" i="2"/>
  <c r="O2287" i="2"/>
  <c r="N2288" i="2"/>
  <c r="O2289" i="2"/>
  <c r="N2290" i="2"/>
  <c r="O2291" i="2"/>
  <c r="N2292" i="2"/>
  <c r="O2293" i="2"/>
  <c r="N2294" i="2"/>
  <c r="O2295" i="2"/>
  <c r="N2296" i="2"/>
  <c r="O2297" i="2"/>
  <c r="N2298" i="2"/>
  <c r="O2299" i="2"/>
  <c r="N2300" i="2"/>
  <c r="O2301" i="2"/>
  <c r="N2302" i="2"/>
  <c r="O2303" i="2"/>
  <c r="N2304" i="2"/>
  <c r="O2305" i="2"/>
  <c r="N2306" i="2"/>
  <c r="O2307" i="2"/>
  <c r="N2308" i="2"/>
  <c r="O2309" i="2"/>
  <c r="N2310" i="2"/>
  <c r="O2311" i="2"/>
  <c r="N2312" i="2"/>
  <c r="O2313" i="2"/>
  <c r="N2314" i="2"/>
  <c r="O2315" i="2"/>
  <c r="N2316" i="2"/>
  <c r="O2317" i="2"/>
  <c r="N2318" i="2"/>
  <c r="O2319" i="2"/>
  <c r="N2320" i="2"/>
  <c r="O2321" i="2"/>
  <c r="N2322" i="2"/>
  <c r="O2323" i="2"/>
  <c r="N2324" i="2"/>
  <c r="O2325" i="2"/>
  <c r="N2326" i="2"/>
  <c r="O2327" i="2"/>
  <c r="N2328" i="2"/>
  <c r="O2329" i="2"/>
  <c r="N2330" i="2"/>
  <c r="O2331" i="2"/>
  <c r="N2332" i="2"/>
  <c r="O2333" i="2"/>
  <c r="N2334" i="2"/>
  <c r="O2335" i="2"/>
  <c r="N2336" i="2"/>
  <c r="O2337" i="2"/>
  <c r="N2338" i="2"/>
  <c r="O2339" i="2"/>
  <c r="N2340" i="2"/>
  <c r="O2341" i="2"/>
  <c r="N2342" i="2"/>
  <c r="O2343" i="2"/>
  <c r="N2344" i="2"/>
  <c r="O2345" i="2"/>
  <c r="N2346" i="2"/>
  <c r="O2347" i="2"/>
  <c r="N2348" i="2"/>
  <c r="O2349" i="2"/>
  <c r="N2350" i="2"/>
  <c r="O2351" i="2"/>
  <c r="N2352" i="2"/>
  <c r="O2353" i="2"/>
  <c r="N2354" i="2"/>
  <c r="O2355" i="2"/>
  <c r="N2356" i="2"/>
  <c r="O2357" i="2"/>
  <c r="N2358" i="2"/>
  <c r="O2359" i="2"/>
  <c r="N2360" i="2"/>
  <c r="O2361" i="2"/>
  <c r="N2362" i="2"/>
  <c r="O2363" i="2"/>
  <c r="N2364" i="2"/>
  <c r="O2365" i="2"/>
  <c r="N2366" i="2"/>
  <c r="O2367" i="2"/>
  <c r="N2368" i="2"/>
  <c r="O2369" i="2"/>
  <c r="N2370" i="2"/>
  <c r="O2371" i="2"/>
  <c r="N2372" i="2"/>
  <c r="O2373" i="2"/>
  <c r="N2374" i="2"/>
  <c r="O2375" i="2"/>
  <c r="N2376" i="2"/>
  <c r="O2377" i="2"/>
  <c r="N2378" i="2"/>
  <c r="O2379" i="2"/>
  <c r="N2380" i="2"/>
  <c r="O2381" i="2"/>
  <c r="N2382" i="2"/>
  <c r="O2383" i="2"/>
  <c r="N2384" i="2"/>
  <c r="O2385" i="2"/>
  <c r="N2386" i="2"/>
  <c r="O2387" i="2"/>
  <c r="N2388" i="2"/>
  <c r="O2389" i="2"/>
  <c r="N2423" i="2"/>
  <c r="E2423" i="2"/>
  <c r="N2390" i="2"/>
  <c r="O2391" i="2"/>
  <c r="N2392" i="2"/>
  <c r="O2393" i="2"/>
  <c r="N2394" i="2"/>
  <c r="O2395" i="2"/>
  <c r="N2396" i="2"/>
  <c r="O2397" i="2"/>
  <c r="N2398" i="2"/>
  <c r="O2399" i="2"/>
  <c r="N2400" i="2"/>
  <c r="O2401" i="2"/>
  <c r="N2402" i="2"/>
  <c r="O2403" i="2"/>
  <c r="N2404" i="2"/>
  <c r="O2405" i="2"/>
  <c r="N2406" i="2"/>
  <c r="O2407" i="2"/>
  <c r="N2408" i="2"/>
  <c r="O2409" i="2"/>
  <c r="N2410" i="2"/>
  <c r="O2411" i="2"/>
  <c r="N2412" i="2"/>
  <c r="O2413" i="2"/>
  <c r="N2414" i="2"/>
  <c r="O2415" i="2"/>
  <c r="N2416" i="2"/>
  <c r="O2417" i="2"/>
  <c r="N2418" i="2"/>
  <c r="O2419" i="2"/>
  <c r="N2420" i="2"/>
  <c r="O2421" i="2"/>
  <c r="N2422" i="2"/>
  <c r="O2423" i="2"/>
  <c r="N2424" i="2"/>
  <c r="O2428" i="2"/>
  <c r="N2429" i="2"/>
  <c r="O2430" i="2"/>
  <c r="N2431" i="2"/>
  <c r="O2432" i="2"/>
  <c r="N2433" i="2"/>
  <c r="O2434" i="2"/>
  <c r="N2435" i="2"/>
  <c r="O2436" i="2"/>
  <c r="N2437" i="2"/>
  <c r="O2438" i="2"/>
  <c r="N2439" i="2"/>
  <c r="O2440" i="2"/>
  <c r="N2441" i="2"/>
  <c r="O2442" i="2"/>
  <c r="N81" i="2"/>
  <c r="O427" i="2"/>
  <c r="N428" i="2"/>
  <c r="O429" i="2"/>
  <c r="N430" i="2"/>
  <c r="O431" i="2"/>
  <c r="N510" i="2"/>
  <c r="O587" i="2"/>
  <c r="N877" i="2"/>
  <c r="O925" i="2"/>
  <c r="N889" i="2"/>
  <c r="O892" i="2"/>
  <c r="N890" i="2"/>
  <c r="O891" i="2"/>
  <c r="N1013" i="2"/>
  <c r="O1016" i="2"/>
  <c r="N1015" i="2"/>
  <c r="O1396" i="2"/>
  <c r="N1397" i="2"/>
  <c r="O1398" i="2"/>
  <c r="N1399" i="2"/>
  <c r="O1400" i="2"/>
  <c r="N1564" i="2"/>
  <c r="O1624" i="2"/>
  <c r="N1870" i="2"/>
  <c r="O1871" i="2"/>
  <c r="N1856" i="2"/>
  <c r="O1857" i="2"/>
  <c r="N1855" i="2"/>
  <c r="O1850" i="2"/>
  <c r="N1847" i="2"/>
  <c r="O1848" i="2"/>
  <c r="N1844" i="2"/>
  <c r="O1845" i="2"/>
  <c r="N1851" i="2"/>
  <c r="O1843" i="2"/>
  <c r="N1846" i="2"/>
  <c r="O1849" i="2"/>
  <c r="N1972" i="2"/>
  <c r="O1991" i="2"/>
  <c r="N2427" i="2"/>
  <c r="O2425" i="2"/>
  <c r="N2426" i="2"/>
  <c r="N4" i="2"/>
  <c r="N8" i="2"/>
  <c r="N10" i="2"/>
  <c r="N16" i="2"/>
  <c r="N18" i="2"/>
  <c r="N22" i="2"/>
  <c r="N24" i="2"/>
  <c r="N28" i="2"/>
  <c r="N32" i="2"/>
  <c r="N34" i="2"/>
  <c r="N38" i="2"/>
  <c r="N40" i="2"/>
  <c r="N44" i="2"/>
  <c r="N50" i="2"/>
  <c r="N52" i="2"/>
  <c r="N56" i="2"/>
  <c r="N58" i="2"/>
  <c r="N62" i="2"/>
  <c r="N64" i="2"/>
  <c r="N66" i="2"/>
  <c r="N72" i="2"/>
  <c r="N74" i="2"/>
  <c r="N76" i="2"/>
  <c r="N80" i="2"/>
  <c r="N83" i="2"/>
  <c r="N87" i="2"/>
  <c r="N91" i="2"/>
  <c r="N93" i="2"/>
  <c r="N99" i="2"/>
  <c r="N101" i="2"/>
  <c r="N105" i="2"/>
  <c r="N107" i="2"/>
  <c r="N109" i="2"/>
  <c r="N113" i="2"/>
  <c r="N115" i="2"/>
  <c r="N117" i="2"/>
  <c r="N121" i="2"/>
  <c r="N127" i="2"/>
  <c r="N129" i="2"/>
  <c r="N133" i="2"/>
  <c r="N139" i="2"/>
  <c r="N141" i="2"/>
  <c r="N145" i="2"/>
  <c r="N147" i="2"/>
  <c r="N149" i="2"/>
  <c r="N151" i="2"/>
  <c r="N155" i="2"/>
  <c r="N159" i="2"/>
  <c r="N165" i="2"/>
  <c r="O167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N251" i="2"/>
  <c r="N253" i="2"/>
  <c r="N255" i="2"/>
  <c r="N257" i="2"/>
  <c r="N259" i="2"/>
  <c r="N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3" i="2"/>
  <c r="N35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3" i="2"/>
  <c r="N385" i="2"/>
  <c r="N387" i="2"/>
  <c r="N389" i="2"/>
  <c r="N391" i="2"/>
  <c r="N393" i="2"/>
  <c r="N395" i="2"/>
  <c r="N397" i="2"/>
  <c r="N399" i="2"/>
  <c r="N401" i="2"/>
  <c r="N403" i="2"/>
  <c r="N405" i="2"/>
  <c r="N407" i="2"/>
  <c r="N409" i="2"/>
  <c r="N411" i="2"/>
  <c r="N413" i="2"/>
  <c r="N415" i="2"/>
  <c r="N417" i="2"/>
  <c r="N419" i="2"/>
  <c r="N421" i="2"/>
  <c r="N423" i="2"/>
  <c r="N425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N502" i="2"/>
  <c r="N504" i="2"/>
  <c r="N506" i="2"/>
  <c r="N508" i="2"/>
  <c r="N511" i="2"/>
  <c r="N513" i="2"/>
  <c r="N515" i="2"/>
  <c r="N517" i="2"/>
  <c r="N519" i="2"/>
  <c r="N521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59" i="2"/>
  <c r="N561" i="2"/>
  <c r="N563" i="2"/>
  <c r="N565" i="2"/>
  <c r="N567" i="2"/>
  <c r="N569" i="2"/>
  <c r="N571" i="2"/>
  <c r="N573" i="2"/>
  <c r="N575" i="2"/>
  <c r="N577" i="2"/>
  <c r="N580" i="2"/>
  <c r="N582" i="2"/>
  <c r="N584" i="2"/>
  <c r="N585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614" i="2"/>
  <c r="N616" i="2"/>
  <c r="N618" i="2"/>
  <c r="N620" i="2"/>
  <c r="N622" i="2"/>
  <c r="N624" i="2"/>
  <c r="N626" i="2"/>
  <c r="N628" i="2"/>
  <c r="N630" i="2"/>
  <c r="N632" i="2"/>
  <c r="N634" i="2"/>
  <c r="N636" i="2"/>
  <c r="N638" i="2"/>
  <c r="N640" i="2"/>
  <c r="N642" i="2"/>
  <c r="N644" i="2"/>
  <c r="N646" i="2"/>
  <c r="N648" i="2"/>
  <c r="N650" i="2"/>
  <c r="N652" i="2"/>
  <c r="N654" i="2"/>
  <c r="N656" i="2"/>
  <c r="N658" i="2"/>
  <c r="N660" i="2"/>
  <c r="N662" i="2"/>
  <c r="N664" i="2"/>
  <c r="N666" i="2"/>
  <c r="N668" i="2"/>
  <c r="N670" i="2"/>
  <c r="N672" i="2"/>
  <c r="N674" i="2"/>
  <c r="N676" i="2"/>
  <c r="N678" i="2"/>
  <c r="N680" i="2"/>
  <c r="N682" i="2"/>
  <c r="N684" i="2"/>
  <c r="N686" i="2"/>
  <c r="N688" i="2"/>
  <c r="N690" i="2"/>
  <c r="N692" i="2"/>
  <c r="N694" i="2"/>
  <c r="N696" i="2"/>
  <c r="N698" i="2"/>
  <c r="N700" i="2"/>
  <c r="N702" i="2"/>
  <c r="N704" i="2"/>
  <c r="N706" i="2"/>
  <c r="N708" i="2"/>
  <c r="N710" i="2"/>
  <c r="N712" i="2"/>
  <c r="N714" i="2"/>
  <c r="N716" i="2"/>
  <c r="N718" i="2"/>
  <c r="N720" i="2"/>
  <c r="N722" i="2"/>
  <c r="N724" i="2"/>
  <c r="N726" i="2"/>
  <c r="N728" i="2"/>
  <c r="N730" i="2"/>
  <c r="N732" i="2"/>
  <c r="N734" i="2"/>
  <c r="N736" i="2"/>
  <c r="N738" i="2"/>
  <c r="N740" i="2"/>
  <c r="N742" i="2"/>
  <c r="N744" i="2"/>
  <c r="N746" i="2"/>
  <c r="N748" i="2"/>
  <c r="N750" i="2"/>
  <c r="N752" i="2"/>
  <c r="N754" i="2"/>
  <c r="N756" i="2"/>
  <c r="N758" i="2"/>
  <c r="N760" i="2"/>
  <c r="N762" i="2"/>
  <c r="N764" i="2"/>
  <c r="N766" i="2"/>
  <c r="N768" i="2"/>
  <c r="N770" i="2"/>
  <c r="N772" i="2"/>
  <c r="N774" i="2"/>
  <c r="N776" i="2"/>
  <c r="N778" i="2"/>
  <c r="N780" i="2"/>
  <c r="N782" i="2"/>
  <c r="N784" i="2"/>
  <c r="N786" i="2"/>
  <c r="N788" i="2"/>
  <c r="N790" i="2"/>
  <c r="N792" i="2"/>
  <c r="N794" i="2"/>
  <c r="N796" i="2"/>
  <c r="N798" i="2"/>
  <c r="N800" i="2"/>
  <c r="N802" i="2"/>
  <c r="N804" i="2"/>
  <c r="N806" i="2"/>
  <c r="N808" i="2"/>
  <c r="N810" i="2"/>
  <c r="N812" i="2"/>
  <c r="N814" i="2"/>
  <c r="N816" i="2"/>
  <c r="N818" i="2"/>
  <c r="N820" i="2"/>
  <c r="N822" i="2"/>
  <c r="N824" i="2"/>
  <c r="N826" i="2"/>
  <c r="N828" i="2"/>
  <c r="N830" i="2"/>
  <c r="N832" i="2"/>
  <c r="N833" i="2"/>
  <c r="N835" i="2"/>
  <c r="N837" i="2"/>
  <c r="N839" i="2"/>
  <c r="N841" i="2"/>
  <c r="N843" i="2"/>
  <c r="N845" i="2"/>
  <c r="N847" i="2"/>
  <c r="N850" i="2"/>
  <c r="N852" i="2"/>
  <c r="N854" i="2"/>
  <c r="N856" i="2"/>
  <c r="N858" i="2"/>
  <c r="N860" i="2"/>
  <c r="N862" i="2"/>
  <c r="N864" i="2"/>
  <c r="N866" i="2"/>
  <c r="N868" i="2"/>
  <c r="N870" i="2"/>
  <c r="N872" i="2"/>
  <c r="N874" i="2"/>
  <c r="N876" i="2"/>
  <c r="N879" i="2"/>
  <c r="N881" i="2"/>
  <c r="N883" i="2"/>
  <c r="N885" i="2"/>
  <c r="N887" i="2"/>
  <c r="N893" i="2"/>
  <c r="N895" i="2"/>
  <c r="N897" i="2"/>
  <c r="N899" i="2"/>
  <c r="N901" i="2"/>
  <c r="N903" i="2"/>
  <c r="N905" i="2"/>
  <c r="N907" i="2"/>
  <c r="N909" i="2"/>
  <c r="N911" i="2"/>
  <c r="N913" i="2"/>
  <c r="N915" i="2"/>
  <c r="N917" i="2"/>
  <c r="N919" i="2"/>
  <c r="N921" i="2"/>
  <c r="N923" i="2"/>
  <c r="N926" i="2"/>
  <c r="N928" i="2"/>
  <c r="N930" i="2"/>
  <c r="N932" i="2"/>
  <c r="N934" i="2"/>
  <c r="N936" i="2"/>
  <c r="N938" i="2"/>
  <c r="N940" i="2"/>
  <c r="N942" i="2"/>
  <c r="N944" i="2"/>
  <c r="N946" i="2"/>
  <c r="N948" i="2"/>
  <c r="N950" i="2"/>
  <c r="N952" i="2"/>
  <c r="N954" i="2"/>
  <c r="N956" i="2"/>
  <c r="N958" i="2"/>
  <c r="N960" i="2"/>
  <c r="N962" i="2"/>
  <c r="N964" i="2"/>
  <c r="N966" i="2"/>
  <c r="N968" i="2"/>
  <c r="N970" i="2"/>
  <c r="N972" i="2"/>
  <c r="N974" i="2"/>
  <c r="N976" i="2"/>
  <c r="N978" i="2"/>
  <c r="N980" i="2"/>
  <c r="N982" i="2"/>
  <c r="N984" i="2"/>
  <c r="N986" i="2"/>
  <c r="N988" i="2"/>
  <c r="N990" i="2"/>
  <c r="N992" i="2"/>
  <c r="N994" i="2"/>
  <c r="N996" i="2"/>
  <c r="N998" i="2"/>
  <c r="N1000" i="2"/>
  <c r="N1002" i="2"/>
  <c r="N1004" i="2"/>
  <c r="N1006" i="2"/>
  <c r="N1008" i="2"/>
  <c r="N1010" i="2"/>
  <c r="N1012" i="2"/>
  <c r="N1017" i="2"/>
  <c r="N1019" i="2"/>
  <c r="N1021" i="2"/>
  <c r="N1023" i="2"/>
  <c r="N1025" i="2"/>
  <c r="N1027" i="2"/>
  <c r="N1029" i="2"/>
  <c r="N1031" i="2"/>
  <c r="N1033" i="2"/>
  <c r="N1035" i="2"/>
  <c r="N1037" i="2"/>
  <c r="N1039" i="2"/>
  <c r="N1041" i="2"/>
  <c r="N1043" i="2"/>
  <c r="N1045" i="2"/>
  <c r="N1047" i="2"/>
  <c r="N1049" i="2"/>
  <c r="N1051" i="2"/>
  <c r="N1053" i="2"/>
  <c r="N1055" i="2"/>
  <c r="N1057" i="2"/>
  <c r="N1059" i="2"/>
  <c r="N1061" i="2"/>
  <c r="N1063" i="2"/>
  <c r="N1065" i="2"/>
  <c r="N1067" i="2"/>
  <c r="N1069" i="2"/>
  <c r="N1071" i="2"/>
  <c r="N1073" i="2"/>
  <c r="N1075" i="2"/>
  <c r="N1077" i="2"/>
  <c r="N1079" i="2"/>
  <c r="N1081" i="2"/>
  <c r="N1083" i="2"/>
  <c r="N1085" i="2"/>
  <c r="N1087" i="2"/>
  <c r="N1089" i="2"/>
  <c r="N1091" i="2"/>
  <c r="N1093" i="2"/>
  <c r="N1095" i="2"/>
  <c r="N1097" i="2"/>
  <c r="N1099" i="2"/>
  <c r="N1101" i="2"/>
  <c r="N1103" i="2"/>
  <c r="N1105" i="2"/>
  <c r="N1107" i="2"/>
  <c r="N1109" i="2"/>
  <c r="N1111" i="2"/>
  <c r="N1113" i="2"/>
  <c r="N1115" i="2"/>
  <c r="N1117" i="2"/>
  <c r="N1119" i="2"/>
  <c r="N1121" i="2"/>
  <c r="N1123" i="2"/>
  <c r="N1125" i="2"/>
  <c r="N1127" i="2"/>
  <c r="N1129" i="2"/>
  <c r="N1131" i="2"/>
  <c r="N1133" i="2"/>
  <c r="N1135" i="2"/>
  <c r="N1137" i="2"/>
  <c r="N1139" i="2"/>
  <c r="N1141" i="2"/>
  <c r="N1143" i="2"/>
  <c r="N1145" i="2"/>
  <c r="N1147" i="2"/>
  <c r="N1149" i="2"/>
  <c r="N1151" i="2"/>
  <c r="N1153" i="2"/>
  <c r="N1155" i="2"/>
  <c r="N1157" i="2"/>
  <c r="N1159" i="2"/>
  <c r="N1161" i="2"/>
  <c r="N1163" i="2"/>
  <c r="N1165" i="2"/>
  <c r="N1167" i="2"/>
  <c r="N1169" i="2"/>
  <c r="N1171" i="2"/>
  <c r="N1173" i="2"/>
  <c r="N1175" i="2"/>
  <c r="N1177" i="2"/>
  <c r="N1179" i="2"/>
  <c r="N1181" i="2"/>
  <c r="N1183" i="2"/>
  <c r="N1185" i="2"/>
  <c r="N1187" i="2"/>
  <c r="N1189" i="2"/>
  <c r="N1191" i="2"/>
  <c r="N1193" i="2"/>
  <c r="N1195" i="2"/>
  <c r="N1197" i="2"/>
  <c r="N1199" i="2"/>
  <c r="N1201" i="2"/>
  <c r="N1203" i="2"/>
  <c r="N1205" i="2"/>
  <c r="N1207" i="2"/>
  <c r="N1209" i="2"/>
  <c r="N1211" i="2"/>
  <c r="N1213" i="2"/>
  <c r="N1215" i="2"/>
  <c r="N1217" i="2"/>
  <c r="N1219" i="2"/>
  <c r="N1221" i="2"/>
  <c r="N1223" i="2"/>
  <c r="N1225" i="2"/>
  <c r="N1227" i="2"/>
  <c r="N1229" i="2"/>
  <c r="N1231" i="2"/>
  <c r="N1233" i="2"/>
  <c r="N1235" i="2"/>
  <c r="N1237" i="2"/>
  <c r="N1239" i="2"/>
  <c r="N1241" i="2"/>
  <c r="N1243" i="2"/>
  <c r="N1245" i="2"/>
  <c r="N1247" i="2"/>
  <c r="N1249" i="2"/>
  <c r="N1251" i="2"/>
  <c r="N1253" i="2"/>
  <c r="N1255" i="2"/>
  <c r="N1257" i="2"/>
  <c r="N1259" i="2"/>
  <c r="N1261" i="2"/>
  <c r="N1263" i="2"/>
  <c r="N1265" i="2"/>
  <c r="N1267" i="2"/>
  <c r="N1269" i="2"/>
  <c r="N1271" i="2"/>
  <c r="N1273" i="2"/>
  <c r="N1275" i="2"/>
  <c r="N1277" i="2"/>
  <c r="N1279" i="2"/>
  <c r="N1281" i="2"/>
  <c r="N1283" i="2"/>
  <c r="N1285" i="2"/>
  <c r="N1287" i="2"/>
  <c r="N1289" i="2"/>
  <c r="N1291" i="2"/>
  <c r="N1293" i="2"/>
  <c r="N1295" i="2"/>
  <c r="N1297" i="2"/>
  <c r="N1299" i="2"/>
  <c r="N1301" i="2"/>
  <c r="N1303" i="2"/>
  <c r="N1305" i="2"/>
  <c r="N1307" i="2"/>
  <c r="N1309" i="2"/>
  <c r="N1311" i="2"/>
  <c r="N1313" i="2"/>
  <c r="N1315" i="2"/>
  <c r="N1317" i="2"/>
  <c r="N1319" i="2"/>
  <c r="N1321" i="2"/>
  <c r="N1323" i="2"/>
  <c r="N1325" i="2"/>
  <c r="N1327" i="2"/>
  <c r="N1329" i="2"/>
  <c r="N1331" i="2"/>
  <c r="N1333" i="2"/>
  <c r="N1335" i="2"/>
  <c r="N1337" i="2"/>
  <c r="N1339" i="2"/>
  <c r="N1341" i="2"/>
  <c r="N1343" i="2"/>
  <c r="N1345" i="2"/>
  <c r="N1347" i="2"/>
  <c r="N1349" i="2"/>
  <c r="N1351" i="2"/>
  <c r="N1353" i="2"/>
  <c r="N1355" i="2"/>
  <c r="N1357" i="2"/>
  <c r="N1359" i="2"/>
  <c r="N1361" i="2"/>
  <c r="N1363" i="2"/>
  <c r="N1365" i="2"/>
  <c r="N1367" i="2"/>
  <c r="N1369" i="2"/>
  <c r="N1371" i="2"/>
  <c r="N1373" i="2"/>
  <c r="N1375" i="2"/>
  <c r="N1377" i="2"/>
  <c r="N1379" i="2"/>
  <c r="N1381" i="2"/>
  <c r="N1383" i="2"/>
  <c r="N1385" i="2"/>
  <c r="N1387" i="2"/>
  <c r="N1389" i="2"/>
  <c r="N1391" i="2"/>
  <c r="N1393" i="2"/>
  <c r="N1395" i="2"/>
  <c r="N1402" i="2"/>
  <c r="N1404" i="2"/>
  <c r="N1406" i="2"/>
  <c r="N1408" i="2"/>
  <c r="N1410" i="2"/>
  <c r="N1412" i="2"/>
  <c r="N1414" i="2"/>
  <c r="N1416" i="2"/>
  <c r="N1418" i="2"/>
  <c r="N1420" i="2"/>
  <c r="N1422" i="2"/>
  <c r="N1424" i="2"/>
  <c r="N1426" i="2"/>
  <c r="N1428" i="2"/>
  <c r="N1430" i="2"/>
  <c r="N1432" i="2"/>
  <c r="N6" i="2"/>
  <c r="N12" i="2"/>
  <c r="N14" i="2"/>
  <c r="N20" i="2"/>
  <c r="N26" i="2"/>
  <c r="N30" i="2"/>
  <c r="N36" i="2"/>
  <c r="N42" i="2"/>
  <c r="N46" i="2"/>
  <c r="N48" i="2"/>
  <c r="N54" i="2"/>
  <c r="N60" i="2"/>
  <c r="N68" i="2"/>
  <c r="N70" i="2"/>
  <c r="N78" i="2"/>
  <c r="N85" i="2"/>
  <c r="N89" i="2"/>
  <c r="N95" i="2"/>
  <c r="N97" i="2"/>
  <c r="N103" i="2"/>
  <c r="N111" i="2"/>
  <c r="N119" i="2"/>
  <c r="N123" i="2"/>
  <c r="N125" i="2"/>
  <c r="N131" i="2"/>
  <c r="N135" i="2"/>
  <c r="N137" i="2"/>
  <c r="N143" i="2"/>
  <c r="N153" i="2"/>
  <c r="N157" i="2"/>
  <c r="N161" i="2"/>
  <c r="N163" i="2"/>
  <c r="N3" i="2"/>
  <c r="N5" i="2"/>
  <c r="N7" i="2"/>
  <c r="N9" i="2"/>
  <c r="N11" i="2"/>
  <c r="N13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33" i="2"/>
  <c r="N435" i="2"/>
  <c r="N437" i="2"/>
  <c r="N439" i="2"/>
  <c r="N441" i="2"/>
  <c r="N443" i="2"/>
  <c r="N445" i="2"/>
  <c r="N447" i="2"/>
  <c r="N449" i="2"/>
  <c r="N451" i="2"/>
  <c r="N453" i="2"/>
  <c r="N455" i="2"/>
  <c r="N457" i="2"/>
  <c r="N459" i="2"/>
  <c r="N461" i="2"/>
  <c r="N463" i="2"/>
  <c r="N465" i="2"/>
  <c r="N467" i="2"/>
  <c r="N469" i="2"/>
  <c r="N471" i="2"/>
  <c r="N473" i="2"/>
  <c r="N475" i="2"/>
  <c r="N477" i="2"/>
  <c r="N479" i="2"/>
  <c r="N481" i="2"/>
  <c r="N483" i="2"/>
  <c r="N485" i="2"/>
  <c r="N487" i="2"/>
  <c r="N489" i="2"/>
  <c r="N491" i="2"/>
  <c r="N493" i="2"/>
  <c r="N495" i="2"/>
  <c r="N497" i="2"/>
  <c r="N499" i="2"/>
  <c r="N501" i="2"/>
  <c r="N503" i="2"/>
  <c r="N505" i="2"/>
  <c r="N507" i="2"/>
  <c r="N509" i="2"/>
  <c r="N512" i="2"/>
  <c r="N514" i="2"/>
  <c r="N516" i="2"/>
  <c r="N518" i="2"/>
  <c r="N520" i="2"/>
  <c r="N522" i="2"/>
  <c r="N524" i="2"/>
  <c r="N526" i="2"/>
  <c r="N528" i="2"/>
  <c r="N530" i="2"/>
  <c r="N532" i="2"/>
  <c r="N534" i="2"/>
  <c r="N536" i="2"/>
  <c r="N538" i="2"/>
  <c r="N540" i="2"/>
  <c r="N542" i="2"/>
  <c r="N544" i="2"/>
  <c r="N546" i="2"/>
  <c r="N548" i="2"/>
  <c r="N550" i="2"/>
  <c r="N552" i="2"/>
  <c r="N554" i="2"/>
  <c r="N556" i="2"/>
  <c r="N558" i="2"/>
  <c r="N560" i="2"/>
  <c r="N562" i="2"/>
  <c r="N564" i="2"/>
  <c r="N566" i="2"/>
  <c r="N568" i="2"/>
  <c r="N570" i="2"/>
  <c r="N572" i="2"/>
  <c r="N574" i="2"/>
  <c r="N576" i="2"/>
  <c r="N578" i="2"/>
  <c r="N581" i="2"/>
  <c r="N583" i="2"/>
  <c r="N579" i="2"/>
  <c r="N586" i="2"/>
  <c r="N589" i="2"/>
  <c r="N591" i="2"/>
  <c r="N593" i="2"/>
  <c r="N595" i="2"/>
  <c r="N597" i="2"/>
  <c r="N599" i="2"/>
  <c r="N601" i="2"/>
  <c r="N603" i="2"/>
  <c r="N605" i="2"/>
  <c r="N607" i="2"/>
  <c r="N609" i="2"/>
  <c r="N611" i="2"/>
  <c r="N613" i="2"/>
  <c r="N615" i="2"/>
  <c r="N617" i="2"/>
  <c r="N619" i="2"/>
  <c r="N621" i="2"/>
  <c r="N623" i="2"/>
  <c r="N625" i="2"/>
  <c r="N627" i="2"/>
  <c r="N629" i="2"/>
  <c r="N631" i="2"/>
  <c r="N633" i="2"/>
  <c r="N635" i="2"/>
  <c r="N637" i="2"/>
  <c r="N639" i="2"/>
  <c r="N641" i="2"/>
  <c r="N643" i="2"/>
  <c r="N645" i="2"/>
  <c r="N647" i="2"/>
  <c r="N649" i="2"/>
  <c r="N651" i="2"/>
  <c r="N653" i="2"/>
  <c r="N655" i="2"/>
  <c r="N657" i="2"/>
  <c r="N659" i="2"/>
  <c r="N661" i="2"/>
  <c r="N663" i="2"/>
  <c r="N665" i="2"/>
  <c r="N667" i="2"/>
  <c r="N669" i="2"/>
  <c r="N671" i="2"/>
  <c r="N673" i="2"/>
  <c r="N675" i="2"/>
  <c r="N677" i="2"/>
  <c r="N679" i="2"/>
  <c r="N681" i="2"/>
  <c r="N683" i="2"/>
  <c r="N685" i="2"/>
  <c r="N687" i="2"/>
  <c r="N689" i="2"/>
  <c r="N691" i="2"/>
  <c r="N693" i="2"/>
  <c r="N695" i="2"/>
  <c r="N697" i="2"/>
  <c r="N699" i="2"/>
  <c r="N701" i="2"/>
  <c r="N703" i="2"/>
  <c r="N705" i="2"/>
  <c r="N707" i="2"/>
  <c r="N709" i="2"/>
  <c r="N711" i="2"/>
  <c r="N713" i="2"/>
  <c r="N715" i="2"/>
  <c r="N717" i="2"/>
  <c r="N719" i="2"/>
  <c r="N721" i="2"/>
  <c r="N723" i="2"/>
  <c r="N725" i="2"/>
  <c r="N727" i="2"/>
  <c r="N729" i="2"/>
  <c r="N731" i="2"/>
  <c r="N733" i="2"/>
  <c r="N735" i="2"/>
  <c r="N737" i="2"/>
  <c r="N739" i="2"/>
  <c r="N741" i="2"/>
  <c r="N743" i="2"/>
  <c r="N745" i="2"/>
  <c r="N747" i="2"/>
  <c r="N749" i="2"/>
  <c r="N751" i="2"/>
  <c r="N753" i="2"/>
  <c r="N755" i="2"/>
  <c r="N757" i="2"/>
  <c r="N759" i="2"/>
  <c r="N761" i="2"/>
  <c r="N763" i="2"/>
  <c r="N765" i="2"/>
  <c r="N767" i="2"/>
  <c r="N769" i="2"/>
  <c r="N771" i="2"/>
  <c r="N773" i="2"/>
  <c r="N775" i="2"/>
  <c r="N777" i="2"/>
  <c r="N779" i="2"/>
  <c r="N781" i="2"/>
  <c r="N783" i="2"/>
  <c r="N785" i="2"/>
  <c r="N787" i="2"/>
  <c r="N789" i="2"/>
  <c r="N791" i="2"/>
  <c r="N793" i="2"/>
  <c r="N795" i="2"/>
  <c r="N797" i="2"/>
  <c r="N799" i="2"/>
  <c r="N801" i="2"/>
  <c r="N803" i="2"/>
  <c r="N805" i="2"/>
  <c r="N807" i="2"/>
  <c r="N809" i="2"/>
  <c r="N811" i="2"/>
  <c r="N813" i="2"/>
  <c r="N815" i="2"/>
  <c r="N817" i="2"/>
  <c r="N819" i="2"/>
  <c r="N821" i="2"/>
  <c r="N823" i="2"/>
  <c r="N825" i="2"/>
  <c r="N827" i="2"/>
  <c r="N829" i="2"/>
  <c r="N831" i="2"/>
  <c r="N848" i="2"/>
  <c r="N834" i="2"/>
  <c r="N836" i="2"/>
  <c r="N838" i="2"/>
  <c r="N840" i="2"/>
  <c r="N842" i="2"/>
  <c r="N844" i="2"/>
  <c r="N846" i="2"/>
  <c r="N849" i="2"/>
  <c r="N851" i="2"/>
  <c r="N853" i="2"/>
  <c r="N855" i="2"/>
  <c r="N857" i="2"/>
  <c r="N859" i="2"/>
  <c r="N861" i="2"/>
  <c r="N863" i="2"/>
  <c r="N865" i="2"/>
  <c r="N867" i="2"/>
  <c r="N869" i="2"/>
  <c r="N871" i="2"/>
  <c r="N873" i="2"/>
  <c r="N875" i="2"/>
  <c r="N878" i="2"/>
  <c r="N880" i="2"/>
  <c r="N882" i="2"/>
  <c r="N884" i="2"/>
  <c r="N886" i="2"/>
  <c r="N888" i="2"/>
  <c r="N894" i="2"/>
  <c r="N896" i="2"/>
  <c r="N898" i="2"/>
  <c r="N900" i="2"/>
  <c r="N902" i="2"/>
  <c r="N904" i="2"/>
  <c r="N906" i="2"/>
  <c r="N908" i="2"/>
  <c r="N910" i="2"/>
  <c r="N912" i="2"/>
  <c r="N914" i="2"/>
  <c r="N916" i="2"/>
  <c r="N918" i="2"/>
  <c r="N920" i="2"/>
  <c r="N922" i="2"/>
  <c r="N924" i="2"/>
  <c r="N927" i="2"/>
  <c r="N929" i="2"/>
  <c r="N931" i="2"/>
  <c r="N933" i="2"/>
  <c r="N935" i="2"/>
  <c r="N937" i="2"/>
  <c r="N939" i="2"/>
  <c r="N941" i="2"/>
  <c r="N943" i="2"/>
  <c r="N945" i="2"/>
  <c r="N947" i="2"/>
  <c r="N949" i="2"/>
  <c r="N951" i="2"/>
  <c r="N953" i="2"/>
  <c r="N955" i="2"/>
  <c r="N957" i="2"/>
  <c r="N959" i="2"/>
  <c r="N961" i="2"/>
  <c r="N963" i="2"/>
  <c r="N965" i="2"/>
  <c r="N967" i="2"/>
  <c r="N969" i="2"/>
  <c r="N971" i="2"/>
  <c r="N973" i="2"/>
  <c r="N975" i="2"/>
  <c r="N977" i="2"/>
  <c r="N979" i="2"/>
  <c r="N981" i="2"/>
  <c r="N983" i="2"/>
  <c r="N985" i="2"/>
  <c r="N987" i="2"/>
  <c r="N989" i="2"/>
  <c r="N991" i="2"/>
  <c r="N993" i="2"/>
  <c r="N995" i="2"/>
  <c r="N997" i="2"/>
  <c r="N999" i="2"/>
  <c r="N1001" i="2"/>
  <c r="N1003" i="2"/>
  <c r="N1005" i="2"/>
  <c r="N1007" i="2"/>
  <c r="N1009" i="2"/>
  <c r="N1011" i="2"/>
  <c r="N1014" i="2"/>
  <c r="N1018" i="2"/>
  <c r="N1020" i="2"/>
  <c r="N1022" i="2"/>
  <c r="N1024" i="2"/>
  <c r="N1026" i="2"/>
  <c r="N1028" i="2"/>
  <c r="N1030" i="2"/>
  <c r="N1032" i="2"/>
  <c r="N1034" i="2"/>
  <c r="N1036" i="2"/>
  <c r="N1038" i="2"/>
  <c r="N1040" i="2"/>
  <c r="N1042" i="2"/>
  <c r="N1044" i="2"/>
  <c r="N1046" i="2"/>
  <c r="N1048" i="2"/>
  <c r="N1050" i="2"/>
  <c r="N1052" i="2"/>
  <c r="N1054" i="2"/>
  <c r="N1056" i="2"/>
  <c r="N1058" i="2"/>
  <c r="N1060" i="2"/>
  <c r="N1062" i="2"/>
  <c r="N1064" i="2"/>
  <c r="N1066" i="2"/>
  <c r="N1068" i="2"/>
  <c r="N1070" i="2"/>
  <c r="N1072" i="2"/>
  <c r="N1074" i="2"/>
  <c r="N1076" i="2"/>
  <c r="N1078" i="2"/>
  <c r="N1080" i="2"/>
  <c r="N1082" i="2"/>
  <c r="N1084" i="2"/>
  <c r="N1086" i="2"/>
  <c r="N1088" i="2"/>
  <c r="N1090" i="2"/>
  <c r="N1092" i="2"/>
  <c r="N1094" i="2"/>
  <c r="N1096" i="2"/>
  <c r="N1098" i="2"/>
  <c r="N1100" i="2"/>
  <c r="N1102" i="2"/>
  <c r="N1104" i="2"/>
  <c r="N1106" i="2"/>
  <c r="N1108" i="2"/>
  <c r="N1110" i="2"/>
  <c r="N1112" i="2"/>
  <c r="N1114" i="2"/>
  <c r="N1116" i="2"/>
  <c r="N1118" i="2"/>
  <c r="N1120" i="2"/>
  <c r="N1122" i="2"/>
  <c r="N1124" i="2"/>
  <c r="N1126" i="2"/>
  <c r="N1128" i="2"/>
  <c r="N1130" i="2"/>
  <c r="N1132" i="2"/>
  <c r="N1134" i="2"/>
  <c r="N1136" i="2"/>
  <c r="N1138" i="2"/>
  <c r="N1140" i="2"/>
  <c r="N1142" i="2"/>
  <c r="N1144" i="2"/>
  <c r="N1146" i="2"/>
  <c r="N1148" i="2"/>
  <c r="N1150" i="2"/>
  <c r="N1152" i="2"/>
  <c r="N1154" i="2"/>
  <c r="N1156" i="2"/>
  <c r="N1158" i="2"/>
  <c r="N1160" i="2"/>
  <c r="N1162" i="2"/>
  <c r="N1164" i="2"/>
  <c r="N1166" i="2"/>
  <c r="N1168" i="2"/>
  <c r="N1170" i="2"/>
  <c r="N1172" i="2"/>
  <c r="N1174" i="2"/>
  <c r="N1176" i="2"/>
  <c r="N1178" i="2"/>
  <c r="N1180" i="2"/>
  <c r="N1182" i="2"/>
  <c r="N1184" i="2"/>
  <c r="N1186" i="2"/>
  <c r="N1188" i="2"/>
  <c r="N1190" i="2"/>
  <c r="N1192" i="2"/>
  <c r="N1194" i="2"/>
  <c r="N1196" i="2"/>
  <c r="N1198" i="2"/>
  <c r="N1200" i="2"/>
  <c r="N1202" i="2"/>
  <c r="N1204" i="2"/>
  <c r="N1206" i="2"/>
  <c r="N1208" i="2"/>
  <c r="N1210" i="2"/>
  <c r="N1212" i="2"/>
  <c r="N1214" i="2"/>
  <c r="N1216" i="2"/>
  <c r="N1218" i="2"/>
  <c r="N1220" i="2"/>
  <c r="N1222" i="2"/>
  <c r="N1224" i="2"/>
  <c r="N1226" i="2"/>
  <c r="N1228" i="2"/>
  <c r="N1230" i="2"/>
  <c r="N1232" i="2"/>
  <c r="N1234" i="2"/>
  <c r="N1236" i="2"/>
  <c r="N1238" i="2"/>
  <c r="N1240" i="2"/>
  <c r="N1242" i="2"/>
  <c r="N1244" i="2"/>
  <c r="N1246" i="2"/>
  <c r="N1248" i="2"/>
  <c r="N1250" i="2"/>
  <c r="N1252" i="2"/>
  <c r="N1254" i="2"/>
  <c r="N1256" i="2"/>
  <c r="N1258" i="2"/>
  <c r="N1260" i="2"/>
  <c r="N1262" i="2"/>
  <c r="N1264" i="2"/>
  <c r="N1266" i="2"/>
  <c r="N1268" i="2"/>
  <c r="N1270" i="2"/>
  <c r="N1272" i="2"/>
  <c r="N1274" i="2"/>
  <c r="N1276" i="2"/>
  <c r="N1278" i="2"/>
  <c r="N1280" i="2"/>
  <c r="N1282" i="2"/>
  <c r="N1284" i="2"/>
  <c r="N1286" i="2"/>
  <c r="N1288" i="2"/>
  <c r="N1290" i="2"/>
  <c r="N1292" i="2"/>
  <c r="N1294" i="2"/>
  <c r="N1296" i="2"/>
  <c r="N1298" i="2"/>
  <c r="N1300" i="2"/>
  <c r="N1302" i="2"/>
  <c r="N1304" i="2"/>
  <c r="N1306" i="2"/>
  <c r="N1308" i="2"/>
  <c r="N1310" i="2"/>
  <c r="N1312" i="2"/>
  <c r="N1314" i="2"/>
  <c r="N1316" i="2"/>
  <c r="N1318" i="2"/>
  <c r="N1320" i="2"/>
  <c r="N1322" i="2"/>
  <c r="N1324" i="2"/>
  <c r="N1326" i="2"/>
  <c r="N1328" i="2"/>
  <c r="N1330" i="2"/>
  <c r="N1332" i="2"/>
  <c r="N1334" i="2"/>
  <c r="N1336" i="2"/>
  <c r="N1338" i="2"/>
  <c r="N1340" i="2"/>
  <c r="N1342" i="2"/>
  <c r="N1344" i="2"/>
  <c r="N1346" i="2"/>
  <c r="N1348" i="2"/>
  <c r="N1350" i="2"/>
  <c r="N1352" i="2"/>
  <c r="N1354" i="2"/>
  <c r="N1356" i="2"/>
  <c r="N1358" i="2"/>
  <c r="N1360" i="2"/>
  <c r="N1362" i="2"/>
  <c r="N1364" i="2"/>
  <c r="N1366" i="2"/>
  <c r="N1368" i="2"/>
  <c r="N1370" i="2"/>
  <c r="N1372" i="2"/>
  <c r="N1374" i="2"/>
  <c r="N1376" i="2"/>
  <c r="N1378" i="2"/>
  <c r="N1380" i="2"/>
  <c r="N1382" i="2"/>
  <c r="N1384" i="2"/>
  <c r="N1386" i="2"/>
  <c r="N1388" i="2"/>
  <c r="N1390" i="2"/>
  <c r="N1392" i="2"/>
  <c r="N1394" i="2"/>
  <c r="N1401" i="2"/>
  <c r="N1403" i="2"/>
  <c r="N1405" i="2"/>
  <c r="N1407" i="2"/>
  <c r="N1409" i="2"/>
  <c r="N1411" i="2"/>
  <c r="N1413" i="2"/>
  <c r="N1415" i="2"/>
  <c r="N1417" i="2"/>
  <c r="N1419" i="2"/>
  <c r="N1421" i="2"/>
  <c r="N1423" i="2"/>
  <c r="N1425" i="2"/>
  <c r="N1427" i="2"/>
  <c r="N1429" i="2"/>
  <c r="N1431" i="2"/>
  <c r="O1433" i="2"/>
  <c r="N1433" i="2"/>
  <c r="N1435" i="2"/>
  <c r="N1437" i="2"/>
  <c r="N1438" i="2"/>
  <c r="N1439" i="2"/>
  <c r="N1441" i="2"/>
  <c r="N1443" i="2"/>
  <c r="N1446" i="2"/>
  <c r="N1448" i="2"/>
  <c r="N1449" i="2"/>
  <c r="N1450" i="2"/>
  <c r="N1451" i="2"/>
  <c r="N1453" i="2"/>
  <c r="N1457" i="2"/>
  <c r="N1460" i="2"/>
  <c r="N1462" i="2"/>
  <c r="N1464" i="2"/>
  <c r="N1466" i="2"/>
  <c r="N1467" i="2"/>
  <c r="N1472" i="2"/>
  <c r="N1474" i="2"/>
  <c r="N1476" i="2"/>
  <c r="N1477" i="2"/>
  <c r="N1478" i="2"/>
  <c r="N1479" i="2"/>
  <c r="N1480" i="2"/>
  <c r="N1482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5" i="2"/>
  <c r="N1512" i="2"/>
  <c r="N1513" i="2"/>
  <c r="N1514" i="2"/>
  <c r="N1516" i="2"/>
  <c r="N1518" i="2"/>
  <c r="N1522" i="2"/>
  <c r="N1524" i="2"/>
  <c r="N1528" i="2"/>
  <c r="N1530" i="2"/>
  <c r="N1532" i="2"/>
  <c r="N1534" i="2"/>
  <c r="N1535" i="2"/>
  <c r="N1536" i="2"/>
  <c r="N1537" i="2"/>
  <c r="N1538" i="2"/>
  <c r="N1540" i="2"/>
  <c r="N1542" i="2"/>
  <c r="N1548" i="2"/>
  <c r="N1552" i="2"/>
  <c r="N1553" i="2"/>
  <c r="N1554" i="2"/>
  <c r="N1555" i="2"/>
  <c r="N1559" i="2"/>
  <c r="N1561" i="2"/>
  <c r="N1562" i="2"/>
  <c r="N1565" i="2"/>
  <c r="N1569" i="2"/>
  <c r="N1570" i="2"/>
  <c r="N1573" i="2"/>
  <c r="N1575" i="2"/>
  <c r="N1582" i="2"/>
  <c r="N1583" i="2"/>
  <c r="N1584" i="2"/>
  <c r="N1586" i="2"/>
  <c r="N1589" i="2"/>
  <c r="N1592" i="2"/>
  <c r="N1594" i="2"/>
  <c r="N1595" i="2"/>
  <c r="N1602" i="2"/>
  <c r="N1603" i="2"/>
  <c r="N1604" i="2"/>
  <c r="N1605" i="2"/>
  <c r="N1622" i="2"/>
  <c r="N1627" i="2"/>
  <c r="N1631" i="2"/>
  <c r="N1634" i="2"/>
  <c r="N1636" i="2"/>
  <c r="N1640" i="2"/>
  <c r="N1642" i="2"/>
  <c r="N1646" i="2"/>
  <c r="N1647" i="2"/>
  <c r="N1648" i="2"/>
  <c r="N1649" i="2"/>
  <c r="N1650" i="2"/>
  <c r="N1651" i="2"/>
  <c r="N1655" i="2"/>
  <c r="N1660" i="2"/>
  <c r="N1663" i="2"/>
  <c r="N1666" i="2"/>
  <c r="N1667" i="2"/>
  <c r="N1669" i="2"/>
  <c r="N1671" i="2"/>
  <c r="N1672" i="2"/>
  <c r="N1674" i="2"/>
  <c r="N1675" i="2"/>
  <c r="N1680" i="2"/>
  <c r="N1682" i="2"/>
  <c r="N1687" i="2"/>
  <c r="N1688" i="2"/>
  <c r="N1690" i="2"/>
  <c r="N1696" i="2"/>
  <c r="N1700" i="2"/>
  <c r="N1702" i="2"/>
  <c r="N1705" i="2"/>
  <c r="N1706" i="2"/>
  <c r="N1709" i="2"/>
  <c r="N1710" i="2"/>
  <c r="N1711" i="2"/>
  <c r="N1712" i="2"/>
  <c r="N1716" i="2"/>
  <c r="N1719" i="2"/>
  <c r="N1720" i="2"/>
  <c r="N1721" i="2"/>
  <c r="N1723" i="2"/>
  <c r="N1725" i="2"/>
  <c r="N1728" i="2"/>
  <c r="N1730" i="2"/>
  <c r="N1733" i="2"/>
  <c r="N1734" i="2"/>
  <c r="N1736" i="2"/>
  <c r="N1737" i="2"/>
  <c r="N1738" i="2"/>
  <c r="N1739" i="2"/>
  <c r="N1740" i="2"/>
  <c r="N1744" i="2"/>
  <c r="N1748" i="2"/>
  <c r="N1749" i="2"/>
  <c r="N1751" i="2"/>
  <c r="N1754" i="2"/>
  <c r="N1758" i="2"/>
  <c r="N1760" i="2"/>
  <c r="N1762" i="2"/>
  <c r="N1763" i="2"/>
  <c r="N1765" i="2"/>
  <c r="N1767" i="2"/>
  <c r="N1769" i="2"/>
  <c r="N1773" i="2"/>
  <c r="N1774" i="2"/>
  <c r="N1775" i="2"/>
  <c r="N1777" i="2"/>
  <c r="N1778" i="2"/>
  <c r="N1780" i="2"/>
  <c r="N1782" i="2"/>
  <c r="N1784" i="2"/>
  <c r="N1785" i="2"/>
  <c r="N1787" i="2"/>
  <c r="N1789" i="2"/>
  <c r="N1791" i="2"/>
  <c r="N1793" i="2"/>
  <c r="N1796" i="2"/>
  <c r="N1797" i="2"/>
  <c r="N1800" i="2"/>
  <c r="N1805" i="2"/>
  <c r="N1806" i="2"/>
  <c r="N1807" i="2"/>
  <c r="N1808" i="2"/>
  <c r="N1809" i="2"/>
  <c r="N1810" i="2"/>
  <c r="N1811" i="2"/>
  <c r="N1817" i="2"/>
  <c r="N1821" i="2"/>
  <c r="N1823" i="2"/>
  <c r="N1825" i="2"/>
  <c r="N1827" i="2"/>
  <c r="N1830" i="2"/>
  <c r="N1832" i="2"/>
  <c r="N1834" i="2"/>
  <c r="N1835" i="2"/>
  <c r="N1840" i="2"/>
  <c r="N1842" i="2"/>
  <c r="N1852" i="2"/>
  <c r="N1853" i="2"/>
  <c r="N1858" i="2"/>
  <c r="N1861" i="2"/>
  <c r="N1862" i="2"/>
  <c r="N1864" i="2"/>
  <c r="N1865" i="2"/>
  <c r="N1867" i="2"/>
  <c r="N1869" i="2"/>
  <c r="N1873" i="2"/>
  <c r="N1875" i="2"/>
  <c r="N1876" i="2"/>
  <c r="O1434" i="2"/>
  <c r="O1436" i="2"/>
  <c r="O1440" i="2"/>
  <c r="O1442" i="2"/>
  <c r="O1444" i="2"/>
  <c r="O1445" i="2"/>
  <c r="O1447" i="2"/>
  <c r="O1452" i="2"/>
  <c r="O1454" i="2"/>
  <c r="O1455" i="2"/>
  <c r="O1456" i="2"/>
  <c r="O1458" i="2"/>
  <c r="O1459" i="2"/>
  <c r="O1461" i="2"/>
  <c r="O1463" i="2"/>
  <c r="O1465" i="2"/>
  <c r="O1468" i="2"/>
  <c r="O1469" i="2"/>
  <c r="O1470" i="2"/>
  <c r="O1471" i="2"/>
  <c r="O1473" i="2"/>
  <c r="O1475" i="2"/>
  <c r="O1481" i="2"/>
  <c r="O1483" i="2"/>
  <c r="O1484" i="2"/>
  <c r="O1502" i="2"/>
  <c r="O1503" i="2"/>
  <c r="O1504" i="2"/>
  <c r="O1506" i="2"/>
  <c r="O1507" i="2"/>
  <c r="O1508" i="2"/>
  <c r="O1509" i="2"/>
  <c r="O1510" i="2"/>
  <c r="O1511" i="2"/>
  <c r="O1515" i="2"/>
  <c r="O1517" i="2"/>
  <c r="O1519" i="2"/>
  <c r="O1520" i="2"/>
  <c r="O1521" i="2"/>
  <c r="O1523" i="2"/>
  <c r="O1525" i="2"/>
  <c r="O1526" i="2"/>
  <c r="O1527" i="2"/>
  <c r="O1529" i="2"/>
  <c r="O1531" i="2"/>
  <c r="O1533" i="2"/>
  <c r="O1539" i="2"/>
  <c r="O1541" i="2"/>
  <c r="O1543" i="2"/>
  <c r="O1544" i="2"/>
  <c r="O1545" i="2"/>
  <c r="O1546" i="2"/>
  <c r="O1547" i="2"/>
  <c r="O1549" i="2"/>
  <c r="O1550" i="2"/>
  <c r="O1551" i="2"/>
  <c r="O1556" i="2"/>
  <c r="O1557" i="2"/>
  <c r="O1558" i="2"/>
  <c r="O1560" i="2"/>
  <c r="O1563" i="2"/>
  <c r="O1566" i="2"/>
  <c r="O1567" i="2"/>
  <c r="O1568" i="2"/>
  <c r="O1571" i="2"/>
  <c r="O1572" i="2"/>
  <c r="O1574" i="2"/>
  <c r="O1576" i="2"/>
  <c r="O1577" i="2"/>
  <c r="O1578" i="2"/>
  <c r="O1579" i="2"/>
  <c r="O1580" i="2"/>
  <c r="O1585" i="2"/>
  <c r="O1587" i="2"/>
  <c r="O1588" i="2"/>
  <c r="O1590" i="2"/>
  <c r="O1591" i="2"/>
  <c r="O1593" i="2"/>
  <c r="O1596" i="2"/>
  <c r="O1597" i="2"/>
  <c r="O1598" i="2"/>
  <c r="O1599" i="2"/>
  <c r="O1600" i="2"/>
  <c r="O1601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3" i="2"/>
  <c r="O1625" i="2"/>
  <c r="O1626" i="2"/>
  <c r="O1628" i="2"/>
  <c r="O1629" i="2"/>
  <c r="O1630" i="2"/>
  <c r="O1632" i="2"/>
  <c r="O1633" i="2"/>
  <c r="O1635" i="2"/>
  <c r="O1637" i="2"/>
  <c r="O1638" i="2"/>
  <c r="O1639" i="2"/>
  <c r="O1641" i="2"/>
  <c r="O1643" i="2"/>
  <c r="O1644" i="2"/>
  <c r="O1645" i="2"/>
  <c r="O1652" i="2"/>
  <c r="O1653" i="2"/>
  <c r="O1654" i="2"/>
  <c r="O1656" i="2"/>
  <c r="O1657" i="2"/>
  <c r="O1658" i="2"/>
  <c r="O1659" i="2"/>
  <c r="O1661" i="2"/>
  <c r="O1662" i="2"/>
  <c r="O1664" i="2"/>
  <c r="O1665" i="2"/>
  <c r="O1668" i="2"/>
  <c r="O1670" i="2"/>
  <c r="O1673" i="2"/>
  <c r="O1676" i="2"/>
  <c r="O1677" i="2"/>
  <c r="O1678" i="2"/>
  <c r="O1679" i="2"/>
  <c r="O1681" i="2"/>
  <c r="O1683" i="2"/>
  <c r="O1684" i="2"/>
  <c r="O1685" i="2"/>
  <c r="O1686" i="2"/>
  <c r="O1689" i="2"/>
  <c r="O1691" i="2"/>
  <c r="O1692" i="2"/>
  <c r="O1693" i="2"/>
  <c r="O1694" i="2"/>
  <c r="O1695" i="2"/>
  <c r="O1697" i="2"/>
  <c r="O1698" i="2"/>
  <c r="O1699" i="2"/>
  <c r="O1701" i="2"/>
  <c r="O1703" i="2"/>
  <c r="O1704" i="2"/>
  <c r="O1707" i="2"/>
  <c r="O1708" i="2"/>
  <c r="O1713" i="2"/>
  <c r="O1714" i="2"/>
  <c r="O1715" i="2"/>
  <c r="O1717" i="2"/>
  <c r="O1718" i="2"/>
  <c r="O1722" i="2"/>
  <c r="O1724" i="2"/>
  <c r="O1726" i="2"/>
  <c r="O1727" i="2"/>
  <c r="O1729" i="2"/>
  <c r="O1731" i="2"/>
  <c r="O1732" i="2"/>
  <c r="O1735" i="2"/>
  <c r="O1741" i="2"/>
  <c r="O1742" i="2"/>
  <c r="O1743" i="2"/>
  <c r="O1745" i="2"/>
  <c r="O1746" i="2"/>
  <c r="O1747" i="2"/>
  <c r="O1750" i="2"/>
  <c r="O1752" i="2"/>
  <c r="O1753" i="2"/>
  <c r="O1755" i="2"/>
  <c r="O1756" i="2"/>
  <c r="O1757" i="2"/>
  <c r="O1759" i="2"/>
  <c r="O1761" i="2"/>
  <c r="O1764" i="2"/>
  <c r="O1766" i="2"/>
  <c r="O1768" i="2"/>
  <c r="O1770" i="2"/>
  <c r="O1771" i="2"/>
  <c r="O1772" i="2"/>
  <c r="O1776" i="2"/>
  <c r="O1779" i="2"/>
  <c r="O1781" i="2"/>
  <c r="O1783" i="2"/>
  <c r="O1786" i="2"/>
  <c r="O1788" i="2"/>
  <c r="O1790" i="2"/>
  <c r="O1792" i="2"/>
  <c r="O1794" i="2"/>
  <c r="O1795" i="2"/>
  <c r="O1798" i="2"/>
  <c r="O1799" i="2"/>
  <c r="O1801" i="2"/>
  <c r="O1802" i="2"/>
  <c r="O1803" i="2"/>
  <c r="O1804" i="2"/>
  <c r="O1812" i="2"/>
  <c r="O1813" i="2"/>
  <c r="O1814" i="2"/>
  <c r="O1815" i="2"/>
  <c r="O1816" i="2"/>
  <c r="O1818" i="2"/>
  <c r="O1819" i="2"/>
  <c r="O1820" i="2"/>
  <c r="O1822" i="2"/>
  <c r="O1824" i="2"/>
  <c r="O1826" i="2"/>
  <c r="O1828" i="2"/>
  <c r="O1829" i="2"/>
  <c r="O1831" i="2"/>
  <c r="O1833" i="2"/>
  <c r="O1836" i="2"/>
  <c r="O1837" i="2"/>
  <c r="O1838" i="2"/>
  <c r="O1839" i="2"/>
  <c r="O1841" i="2"/>
  <c r="O1854" i="2"/>
  <c r="O1859" i="2"/>
  <c r="O1860" i="2"/>
  <c r="O1863" i="2"/>
  <c r="O1866" i="2"/>
  <c r="O1868" i="2"/>
  <c r="O1872" i="2"/>
  <c r="O1874" i="2"/>
  <c r="O1877" i="2"/>
  <c r="A10" i="11"/>
  <c r="B10" i="11" l="1"/>
  <c r="C10" i="11"/>
  <c r="A3" i="1"/>
  <c r="A11" i="11"/>
  <c r="B11" i="11" l="1"/>
  <c r="C11" i="11"/>
  <c r="A78" i="1"/>
  <c r="A12" i="11"/>
  <c r="B12" i="11" l="1"/>
  <c r="C12" i="11"/>
  <c r="A4" i="1"/>
  <c r="A5" i="1" s="1"/>
  <c r="A13" i="11"/>
  <c r="B13" i="11" l="1"/>
  <c r="C13" i="11"/>
  <c r="A6" i="1"/>
  <c r="A80" i="1" s="1"/>
  <c r="A114" i="1"/>
  <c r="A79" i="1"/>
  <c r="A7" i="1"/>
  <c r="A8" i="1" s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47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4" i="11"/>
  <c r="B14" i="11" l="1"/>
  <c r="C14" i="11"/>
  <c r="A9" i="1"/>
  <c r="A10" i="1"/>
  <c r="A11" i="1" s="1"/>
  <c r="A12" i="1" s="1"/>
  <c r="A15" i="11"/>
  <c r="B15" i="11" l="1"/>
  <c r="C15" i="11"/>
  <c r="A13" i="1"/>
  <c r="A14" i="1"/>
  <c r="A16" i="11"/>
  <c r="B16" i="11" l="1"/>
  <c r="C16" i="11"/>
  <c r="A15" i="1"/>
  <c r="A17" i="11"/>
  <c r="B17" i="11" l="1"/>
  <c r="C17" i="11"/>
  <c r="A16" i="1"/>
  <c r="A18" i="11"/>
  <c r="B18" i="11" l="1"/>
  <c r="C18" i="11"/>
  <c r="A17" i="1"/>
  <c r="A19" i="11"/>
  <c r="B19" i="11" l="1"/>
  <c r="C19" i="11"/>
  <c r="A18" i="1"/>
  <c r="A20" i="11"/>
  <c r="B20" i="11" l="1"/>
  <c r="C20" i="1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1" i="11"/>
  <c r="B21" i="11" l="1"/>
  <c r="C21" i="11"/>
  <c r="A42" i="3"/>
  <c r="A40" i="3"/>
  <c r="A38" i="3"/>
  <c r="A36" i="3"/>
  <c r="A34" i="3"/>
  <c r="A32" i="3"/>
  <c r="A30" i="3"/>
  <c r="A28" i="3"/>
  <c r="A26" i="3"/>
  <c r="A24" i="3"/>
  <c r="A22" i="3"/>
  <c r="A20" i="3"/>
  <c r="A41" i="3"/>
  <c r="A39" i="3"/>
  <c r="A37" i="3"/>
  <c r="A35" i="3"/>
  <c r="A33" i="3"/>
  <c r="A31" i="3"/>
  <c r="A29" i="3"/>
  <c r="A27" i="3"/>
  <c r="A25" i="3"/>
  <c r="A23" i="3"/>
  <c r="A21" i="3"/>
  <c r="A19" i="3"/>
  <c r="A18" i="3"/>
  <c r="A14" i="3"/>
  <c r="A10" i="3"/>
  <c r="A6" i="3"/>
  <c r="A2" i="3"/>
  <c r="C6" i="3"/>
  <c r="C39" i="3"/>
  <c r="B38" i="3"/>
  <c r="B4" i="3"/>
  <c r="B22" i="3"/>
  <c r="C11" i="3"/>
  <c r="C26" i="3"/>
  <c r="C28" i="3"/>
  <c r="A17" i="3"/>
  <c r="A13" i="3"/>
  <c r="A9" i="3"/>
  <c r="A5" i="3"/>
  <c r="B6" i="3"/>
  <c r="B17" i="3"/>
  <c r="B13" i="3"/>
  <c r="B41" i="3"/>
  <c r="C20" i="3"/>
  <c r="B42" i="3"/>
  <c r="C21" i="3"/>
  <c r="C18" i="3"/>
  <c r="B35" i="3"/>
  <c r="B16" i="3"/>
  <c r="C16" i="3"/>
  <c r="C42" i="3"/>
  <c r="B31" i="3"/>
  <c r="B25" i="3"/>
  <c r="B7" i="3"/>
  <c r="C12" i="3"/>
  <c r="C25" i="3"/>
  <c r="A16" i="3"/>
  <c r="A12" i="3"/>
  <c r="A8" i="3"/>
  <c r="A4" i="3"/>
  <c r="B3" i="3"/>
  <c r="C5" i="3"/>
  <c r="C23" i="3"/>
  <c r="B15" i="3"/>
  <c r="B11" i="3"/>
  <c r="C24" i="3"/>
  <c r="C3" i="3"/>
  <c r="C30" i="3"/>
  <c r="A15" i="3"/>
  <c r="A11" i="3"/>
  <c r="A7" i="3"/>
  <c r="A3" i="3"/>
  <c r="C29" i="3"/>
  <c r="B27" i="3"/>
  <c r="B12" i="3"/>
  <c r="C36" i="3"/>
  <c r="C33" i="3"/>
  <c r="C17" i="3"/>
  <c r="B40" i="3"/>
  <c r="C37" i="3"/>
  <c r="C32" i="3"/>
  <c r="B19" i="3"/>
  <c r="C19" i="3"/>
  <c r="C38" i="3"/>
  <c r="B8" i="3"/>
  <c r="C22" i="3"/>
  <c r="B34" i="3"/>
  <c r="B33" i="3"/>
  <c r="B18" i="3"/>
  <c r="B10" i="3"/>
  <c r="B26" i="3"/>
  <c r="C35" i="3"/>
  <c r="C14" i="3"/>
  <c r="B14" i="3"/>
  <c r="C34" i="3"/>
  <c r="C10" i="3"/>
  <c r="B39" i="3"/>
  <c r="C7" i="3"/>
  <c r="B29" i="3"/>
  <c r="B21" i="3"/>
  <c r="C2" i="3"/>
  <c r="C40" i="3"/>
  <c r="C9" i="3"/>
  <c r="C8" i="3"/>
  <c r="C41" i="3"/>
  <c r="C27" i="3"/>
  <c r="B20" i="3"/>
  <c r="B36" i="3"/>
  <c r="C15" i="3"/>
  <c r="B2" i="3"/>
  <c r="B23" i="3"/>
  <c r="B30" i="3"/>
  <c r="B9" i="3"/>
  <c r="B28" i="3"/>
  <c r="C31" i="3"/>
  <c r="C13" i="3"/>
  <c r="B24" i="3"/>
  <c r="B5" i="3"/>
  <c r="B37" i="3"/>
  <c r="B32" i="3"/>
  <c r="C4" i="3"/>
  <c r="A45" i="1"/>
  <c r="A22" i="11"/>
  <c r="B22" i="11" l="1"/>
  <c r="C22" i="1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3" i="3"/>
  <c r="C43" i="3"/>
  <c r="B43" i="3"/>
  <c r="A23" i="11"/>
  <c r="B23" i="11" l="1"/>
  <c r="C23" i="1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8" i="3"/>
  <c r="A50" i="3"/>
  <c r="B60" i="3"/>
  <c r="A59" i="3"/>
  <c r="A51" i="3"/>
  <c r="B67" i="3"/>
  <c r="B65" i="3"/>
  <c r="C63" i="3"/>
  <c r="B49" i="3"/>
  <c r="C76" i="3"/>
  <c r="B56" i="3"/>
  <c r="C67" i="3"/>
  <c r="A72" i="3"/>
  <c r="A64" i="3"/>
  <c r="A56" i="3"/>
  <c r="A48" i="3"/>
  <c r="B55" i="3"/>
  <c r="A73" i="3"/>
  <c r="A65" i="3"/>
  <c r="A57" i="3"/>
  <c r="A49" i="3"/>
  <c r="B72" i="3"/>
  <c r="C61" i="3"/>
  <c r="B70" i="3"/>
  <c r="C54" i="3"/>
  <c r="B47" i="3"/>
  <c r="B76" i="3"/>
  <c r="C57" i="3"/>
  <c r="C74" i="3"/>
  <c r="B50" i="3"/>
  <c r="C49" i="3"/>
  <c r="B63" i="3"/>
  <c r="C62" i="3"/>
  <c r="C64" i="3"/>
  <c r="A70" i="3"/>
  <c r="A62" i="3"/>
  <c r="A54" i="3"/>
  <c r="A46" i="3"/>
  <c r="B74" i="3"/>
  <c r="A71" i="3"/>
  <c r="A63" i="3"/>
  <c r="A55" i="3"/>
  <c r="A47" i="3"/>
  <c r="B64" i="3"/>
  <c r="B71" i="3"/>
  <c r="C65" i="3"/>
  <c r="B68" i="3"/>
  <c r="B62" i="3"/>
  <c r="B51" i="3"/>
  <c r="B75" i="3"/>
  <c r="C55" i="3"/>
  <c r="C71" i="3"/>
  <c r="B48" i="3"/>
  <c r="B73" i="3"/>
  <c r="A76" i="3"/>
  <c r="A68" i="3"/>
  <c r="A60" i="3"/>
  <c r="A52" i="3"/>
  <c r="A44" i="3"/>
  <c r="C68" i="3"/>
  <c r="A69" i="3"/>
  <c r="A61" i="3"/>
  <c r="A53" i="3"/>
  <c r="A45" i="3"/>
  <c r="B57" i="3"/>
  <c r="C56" i="3"/>
  <c r="B58" i="3"/>
  <c r="B61" i="3"/>
  <c r="B69" i="3"/>
  <c r="B66" i="3"/>
  <c r="C75" i="3"/>
  <c r="C60" i="3"/>
  <c r="B46" i="3"/>
  <c r="C44" i="3"/>
  <c r="C59" i="3"/>
  <c r="C72" i="3"/>
  <c r="C66" i="3"/>
  <c r="B45" i="3"/>
  <c r="B52" i="3"/>
  <c r="C50" i="3"/>
  <c r="C46" i="3"/>
  <c r="C47" i="3"/>
  <c r="B59" i="3"/>
  <c r="B44" i="3"/>
  <c r="C45" i="3"/>
  <c r="C48" i="3"/>
  <c r="B54" i="3"/>
  <c r="C70" i="3"/>
  <c r="C51" i="3"/>
  <c r="B53" i="3"/>
  <c r="C53" i="3"/>
  <c r="C73" i="3"/>
  <c r="C58" i="3"/>
  <c r="C52" i="3"/>
  <c r="A24" i="11"/>
  <c r="B24" i="11" l="1"/>
  <c r="C24" i="11"/>
  <c r="C69" i="3"/>
  <c r="A67" i="3"/>
  <c r="A74" i="3"/>
  <c r="A75" i="3"/>
  <c r="E76" i="3"/>
  <c r="E1" i="3"/>
  <c r="A66" i="3"/>
  <c r="A25" i="11"/>
  <c r="B25" i="11" l="1"/>
  <c r="C25" i="11"/>
  <c r="E75" i="3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A26" i="11"/>
  <c r="B26" i="11" l="1"/>
  <c r="C26" i="11"/>
  <c r="A27" i="11"/>
  <c r="B27" i="11" l="1"/>
  <c r="C27" i="11"/>
  <c r="A28" i="11"/>
  <c r="B28" i="11" l="1"/>
  <c r="C28" i="11"/>
  <c r="A29" i="11"/>
  <c r="B29" i="11" l="1"/>
  <c r="C29" i="11"/>
  <c r="A30" i="11"/>
  <c r="B30" i="11" l="1"/>
  <c r="C30" i="11"/>
  <c r="A31" i="11"/>
  <c r="B31" i="11" l="1"/>
  <c r="C31" i="11"/>
  <c r="A32" i="11"/>
  <c r="B32" i="11" l="1"/>
  <c r="C32" i="11"/>
  <c r="A33" i="11"/>
  <c r="B33" i="11" l="1"/>
  <c r="C33" i="11"/>
  <c r="A34" i="11"/>
  <c r="B34" i="11" l="1"/>
  <c r="C34" i="11"/>
  <c r="A35" i="11"/>
  <c r="B35" i="11" l="1"/>
  <c r="C35" i="11"/>
  <c r="A36" i="11"/>
  <c r="B36" i="11" l="1"/>
  <c r="C36" i="11"/>
  <c r="A37" i="11"/>
  <c r="B37" i="11" l="1"/>
  <c r="C37" i="11"/>
  <c r="A38" i="11"/>
  <c r="B38" i="11" l="1"/>
  <c r="C38" i="11"/>
  <c r="A39" i="11"/>
  <c r="B39" i="11" l="1"/>
  <c r="C39" i="11"/>
  <c r="A40" i="11"/>
  <c r="B40" i="11" l="1"/>
  <c r="C40" i="11"/>
  <c r="A41" i="11"/>
  <c r="B41" i="11" l="1"/>
  <c r="C41" i="11"/>
  <c r="A42" i="11"/>
  <c r="B42" i="11" l="1"/>
  <c r="C42" i="11"/>
  <c r="A43" i="11"/>
  <c r="B43" i="11" l="1"/>
  <c r="C43" i="11"/>
  <c r="A44" i="11"/>
  <c r="B44" i="11" l="1"/>
  <c r="C44" i="11"/>
  <c r="A45" i="11"/>
  <c r="B45" i="11" l="1"/>
  <c r="C45" i="11"/>
  <c r="A46" i="11"/>
  <c r="B46" i="11" l="1"/>
  <c r="C46" i="11"/>
  <c r="A47" i="11"/>
  <c r="B47" i="11" l="1"/>
  <c r="C47" i="11"/>
  <c r="A48" i="11"/>
  <c r="B48" i="11" l="1"/>
  <c r="C48" i="11"/>
  <c r="A49" i="11"/>
  <c r="B49" i="11" l="1"/>
  <c r="C49" i="11"/>
  <c r="A50" i="11"/>
  <c r="B50" i="11" l="1"/>
  <c r="C50" i="11"/>
  <c r="A51" i="11"/>
  <c r="B51" i="11" l="1"/>
  <c r="C51" i="11"/>
  <c r="A52" i="11"/>
  <c r="B52" i="11" l="1"/>
  <c r="C52" i="11"/>
  <c r="A53" i="11"/>
  <c r="B53" i="11" l="1"/>
  <c r="C53" i="11"/>
  <c r="A54" i="11"/>
  <c r="C54" i="11" s="1"/>
  <c r="A55" i="11" l="1"/>
  <c r="C55" i="11" s="1"/>
  <c r="B54" i="11"/>
  <c r="B55" i="11"/>
  <c r="A56" i="11" l="1"/>
  <c r="C56" i="11" s="1"/>
  <c r="A57" i="11" l="1"/>
  <c r="C57" i="11" s="1"/>
  <c r="B56" i="11"/>
  <c r="B57" i="11"/>
  <c r="A58" i="11" l="1"/>
  <c r="C58" i="11" s="1"/>
  <c r="A59" i="11"/>
  <c r="C59" i="11" s="1"/>
  <c r="B58" i="11" l="1"/>
  <c r="B59" i="11"/>
  <c r="A60" i="11"/>
  <c r="C60" i="11" s="1"/>
  <c r="B60" i="11" l="1"/>
  <c r="A61" i="11"/>
  <c r="C61" i="11" s="1"/>
  <c r="B61" i="11" l="1"/>
  <c r="A62" i="11"/>
  <c r="C62" i="11" s="1"/>
  <c r="B62" i="11" l="1"/>
  <c r="A63" i="11"/>
  <c r="C63" i="11" s="1"/>
  <c r="B63" i="11" l="1"/>
  <c r="A64" i="11"/>
  <c r="C64" i="11" s="1"/>
  <c r="B64" i="11" l="1"/>
  <c r="A65" i="11"/>
  <c r="C65" i="11" s="1"/>
  <c r="B65" i="11" l="1"/>
  <c r="A66" i="11"/>
  <c r="C66" i="11" s="1"/>
  <c r="B66" i="11" l="1"/>
  <c r="A67" i="11"/>
  <c r="C67" i="11" s="1"/>
  <c r="B67" i="11" l="1"/>
  <c r="A68" i="11"/>
  <c r="C68" i="11" s="1"/>
  <c r="B68" i="11" l="1"/>
  <c r="A69" i="11"/>
  <c r="C69" i="11" s="1"/>
  <c r="B69" i="11" l="1"/>
  <c r="A70" i="11"/>
  <c r="C70" i="11" s="1"/>
  <c r="B70" i="11" l="1"/>
  <c r="A71" i="11"/>
  <c r="C71" i="11" s="1"/>
  <c r="B71" i="11" l="1"/>
  <c r="A72" i="11"/>
  <c r="C72" i="11" s="1"/>
  <c r="B72" i="11" l="1"/>
  <c r="A73" i="11"/>
  <c r="C73" i="11" s="1"/>
  <c r="B73" i="11" l="1"/>
  <c r="A74" i="11"/>
  <c r="C74" i="11" s="1"/>
  <c r="B74" i="11" l="1"/>
  <c r="A75" i="11"/>
  <c r="C75" i="11" s="1"/>
  <c r="B75" i="11" l="1"/>
  <c r="A76" i="11"/>
  <c r="C76" i="11" s="1"/>
  <c r="B76" i="11" l="1"/>
  <c r="A77" i="11"/>
  <c r="C77" i="11" s="1"/>
  <c r="B77" i="11" l="1"/>
  <c r="A78" i="11"/>
  <c r="C78" i="11" s="1"/>
  <c r="B78" i="11" l="1"/>
  <c r="A79" i="11"/>
  <c r="C79" i="11" s="1"/>
  <c r="B79" i="11" l="1"/>
  <c r="A80" i="11"/>
  <c r="C80" i="11" s="1"/>
  <c r="B80" i="11" l="1"/>
  <c r="A81" i="11"/>
  <c r="C81" i="11" s="1"/>
  <c r="B81" i="11" l="1"/>
  <c r="A82" i="11"/>
  <c r="C82" i="11" s="1"/>
  <c r="B82" i="11" l="1"/>
  <c r="A83" i="11"/>
  <c r="C83" i="11" s="1"/>
  <c r="B83" i="11" l="1"/>
  <c r="A84" i="11"/>
  <c r="C84" i="11" s="1"/>
  <c r="B84" i="11" l="1"/>
  <c r="A85" i="11"/>
  <c r="C85" i="11" s="1"/>
  <c r="B85" i="11" l="1"/>
  <c r="A3" i="2" l="1"/>
  <c r="A4" i="2" s="1"/>
  <c r="A5" i="2" s="1"/>
  <c r="A134" i="2"/>
  <c r="A156" i="2"/>
  <c r="A165" i="2"/>
  <c r="A189" i="2"/>
  <c r="A240" i="2"/>
  <c r="A248" i="2"/>
  <c r="A310" i="2"/>
  <c r="A322" i="2"/>
  <c r="A323" i="2"/>
  <c r="A324" i="2"/>
  <c r="A335" i="2"/>
  <c r="A577" i="2"/>
  <c r="A580" i="2"/>
  <c r="A581" i="2"/>
  <c r="A682" i="2"/>
  <c r="A683" i="2"/>
  <c r="A747" i="2"/>
  <c r="A768" i="2"/>
  <c r="A770" i="2"/>
  <c r="A1022" i="2"/>
  <c r="A1056" i="2"/>
  <c r="A1447" i="2"/>
  <c r="A1506" i="2"/>
  <c r="A1563" i="2"/>
  <c r="A1572" i="2"/>
  <c r="A1621" i="2"/>
  <c r="A1635" i="2"/>
  <c r="A1640" i="2"/>
  <c r="A1775" i="2"/>
  <c r="A1812" i="2"/>
  <c r="A1872" i="2"/>
  <c r="A1896" i="2"/>
  <c r="A1944" i="2"/>
  <c r="A2153" i="2"/>
  <c r="A2154" i="2"/>
  <c r="A2156" i="2"/>
  <c r="A2201" i="2"/>
  <c r="A6" i="2" l="1"/>
  <c r="A7" i="2"/>
  <c r="A8" i="2" l="1"/>
  <c r="A9" i="2" l="1"/>
  <c r="A10" i="2"/>
  <c r="A11" i="2" l="1"/>
  <c r="A12" i="2" l="1"/>
  <c r="A13" i="2" l="1"/>
  <c r="A14" i="2" l="1"/>
  <c r="A15" i="2"/>
  <c r="A16" i="2" s="1"/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l="1"/>
  <c r="A28" i="2" s="1"/>
  <c r="A29" i="2" s="1"/>
  <c r="A30" i="2" s="1"/>
  <c r="A31" i="2" l="1"/>
  <c r="A32" i="2" s="1"/>
  <c r="A33" i="2" s="1"/>
  <c r="A34" i="2" l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7" i="2" s="1"/>
  <c r="A158" i="2" s="1"/>
  <c r="A159" i="2" s="1"/>
  <c r="A160" i="2" s="1"/>
  <c r="A161" i="2" s="1"/>
  <c r="A162" i="2" s="1"/>
  <c r="A163" i="2" s="1"/>
  <c r="A164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1" i="2" s="1"/>
  <c r="A242" i="2" s="1"/>
  <c r="A243" i="2" s="1"/>
  <c r="A244" i="2" s="1"/>
  <c r="A245" i="2" s="1"/>
  <c r="A246" i="2" s="1"/>
  <c r="A247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8" i="2" s="1"/>
  <c r="A579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9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l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4" i="2" s="1"/>
  <c r="A1565" i="2" s="1"/>
  <c r="A1566" i="2" s="1"/>
  <c r="A1567" i="2" s="1"/>
  <c r="A1568" i="2" s="1"/>
  <c r="A1569" i="2" s="1"/>
  <c r="A1570" i="2" s="1"/>
  <c r="A1571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6" i="2" s="1"/>
  <c r="A1637" i="2" s="1"/>
  <c r="A1638" i="2" s="1"/>
  <c r="A1639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B1279" i="4" s="1"/>
  <c r="C168" i="4"/>
  <c r="B341" i="4"/>
  <c r="B79" i="4"/>
  <c r="B290" i="4"/>
  <c r="C227" i="4"/>
  <c r="B1194" i="4"/>
  <c r="B61" i="4"/>
  <c r="B107" i="4"/>
  <c r="B606" i="4"/>
  <c r="B440" i="4"/>
  <c r="B249" i="4"/>
  <c r="C1193" i="4"/>
  <c r="B643" i="4"/>
  <c r="C226" i="4"/>
  <c r="B245" i="4"/>
  <c r="B1046" i="4"/>
  <c r="C1197" i="4"/>
  <c r="B77" i="4"/>
  <c r="B678" i="4"/>
  <c r="B457" i="4"/>
  <c r="C484" i="4"/>
  <c r="C28" i="4"/>
  <c r="C624" i="4"/>
  <c r="B34" i="4"/>
  <c r="B832" i="4"/>
  <c r="B567" i="4"/>
  <c r="B259" i="4"/>
  <c r="C12" i="4"/>
  <c r="B358" i="4"/>
  <c r="B216" i="4"/>
  <c r="B286" i="4"/>
  <c r="B775" i="4"/>
  <c r="B738" i="4"/>
  <c r="C993" i="4"/>
  <c r="C29" i="4"/>
  <c r="C391" i="4"/>
  <c r="B603" i="4"/>
  <c r="B255" i="4"/>
  <c r="B679" i="4"/>
  <c r="C531" i="4"/>
  <c r="B491" i="4"/>
  <c r="C703" i="4"/>
  <c r="B419" i="4"/>
  <c r="C80" i="4"/>
  <c r="B162" i="4"/>
  <c r="B116" i="4"/>
  <c r="C99" i="4"/>
  <c r="C675" i="4"/>
  <c r="B621" i="4"/>
  <c r="C338" i="4"/>
  <c r="B191" i="4"/>
  <c r="C266" i="4"/>
  <c r="B788" i="4"/>
  <c r="C598" i="4"/>
  <c r="C605" i="4"/>
  <c r="C834" i="4"/>
  <c r="C212" i="4"/>
  <c r="B121" i="4"/>
  <c r="A1194" i="4"/>
  <c r="C1191" i="4"/>
  <c r="A1199" i="4"/>
  <c r="C66" i="4"/>
  <c r="B443" i="4"/>
  <c r="C208" i="4"/>
  <c r="B244" i="4"/>
  <c r="C708" i="4"/>
  <c r="C478" i="4"/>
  <c r="B582" i="4"/>
  <c r="C437" i="4"/>
  <c r="C1198" i="4"/>
  <c r="C339" i="4"/>
  <c r="C700" i="4"/>
  <c r="C867" i="4"/>
  <c r="B739" i="4"/>
  <c r="B205" i="4"/>
  <c r="B1199" i="4"/>
  <c r="C408" i="4"/>
  <c r="B241" i="4"/>
  <c r="C262" i="4"/>
  <c r="B1149" i="4"/>
  <c r="C582" i="4"/>
  <c r="B686" i="4"/>
  <c r="B368" i="4"/>
  <c r="C428" i="4"/>
  <c r="B141" i="4"/>
  <c r="B475" i="4"/>
  <c r="B598" i="4"/>
  <c r="C506" i="4"/>
  <c r="C118" i="4"/>
  <c r="C242" i="4"/>
  <c r="B95" i="4"/>
  <c r="C92" i="4"/>
  <c r="C325" i="4"/>
  <c r="B378" i="4"/>
  <c r="C526" i="4"/>
  <c r="B363" i="4"/>
  <c r="B743" i="4"/>
  <c r="C627" i="4"/>
  <c r="C146" i="4"/>
  <c r="C378" i="4"/>
  <c r="B37" i="4"/>
  <c r="C430" i="4"/>
  <c r="C947" i="4"/>
  <c r="B496" i="4"/>
  <c r="B812" i="4"/>
  <c r="C467" i="4"/>
  <c r="C120" i="4"/>
  <c r="C328" i="4"/>
  <c r="C43" i="4"/>
  <c r="B379" i="4"/>
  <c r="C591" i="4"/>
  <c r="B307" i="4"/>
  <c r="C551" i="4"/>
  <c r="C222" i="4"/>
  <c r="C580" i="4"/>
  <c r="C250" i="4"/>
  <c r="B589" i="4"/>
  <c r="B343" i="4"/>
  <c r="B787" i="4"/>
  <c r="C44" i="4"/>
  <c r="C644" i="4"/>
  <c r="B870" i="4"/>
  <c r="B155" i="4"/>
  <c r="C1196" i="4"/>
  <c r="A1195" i="4"/>
  <c r="C696" i="4"/>
  <c r="B165" i="4"/>
  <c r="C523" i="4"/>
  <c r="C244" i="4"/>
  <c r="A1193" i="4"/>
  <c r="B515" i="4"/>
  <c r="C363" i="4"/>
  <c r="C399" i="4"/>
  <c r="B465" i="4"/>
  <c r="C216" i="4"/>
  <c r="C267" i="4"/>
  <c r="C845" i="4"/>
  <c r="B930" i="4"/>
  <c r="C96" i="4"/>
  <c r="C550" i="4"/>
  <c r="B109" i="4"/>
  <c r="C38" i="4"/>
  <c r="C162" i="4"/>
  <c r="C760" i="4"/>
  <c r="C90" i="4"/>
  <c r="C754" i="4"/>
  <c r="B690" i="4"/>
  <c r="B119" i="4"/>
  <c r="C396" i="4"/>
  <c r="C136" i="4"/>
  <c r="B280" i="4"/>
  <c r="B47" i="4"/>
  <c r="B254" i="4"/>
  <c r="B910" i="4"/>
  <c r="B653" i="4"/>
  <c r="B734" i="4"/>
  <c r="C395" i="4"/>
  <c r="C125" i="4"/>
  <c r="C818" i="4"/>
  <c r="C48" i="4"/>
  <c r="C406" i="4"/>
  <c r="C147" i="4"/>
  <c r="B299" i="4"/>
  <c r="C511" i="4"/>
  <c r="B227" i="4"/>
  <c r="B501" i="4"/>
  <c r="C796" i="4"/>
  <c r="C750" i="4"/>
  <c r="B322" i="4"/>
  <c r="C493" i="4"/>
  <c r="B517" i="4"/>
  <c r="C243" i="4"/>
  <c r="C811" i="4"/>
  <c r="C50" i="4"/>
  <c r="C558" i="4"/>
  <c r="C392" i="4"/>
  <c r="C187" i="4"/>
  <c r="B115" i="4"/>
  <c r="C692" i="4"/>
  <c r="A1198" i="4"/>
  <c r="C238" i="4"/>
  <c r="B211" i="4"/>
  <c r="B360" i="4"/>
  <c r="C663" i="4"/>
  <c r="A1192" i="4"/>
  <c r="C1195" i="4"/>
  <c r="B81" i="4"/>
  <c r="B89" i="4"/>
  <c r="B430" i="4"/>
  <c r="B563" i="4"/>
  <c r="B523" i="4"/>
  <c r="C735" i="4"/>
  <c r="B730" i="4"/>
  <c r="C344" i="4"/>
  <c r="C419" i="4"/>
  <c r="C687" i="4"/>
  <c r="B456" i="4"/>
  <c r="C600" i="4"/>
  <c r="C10" i="4"/>
  <c r="B518" i="4"/>
  <c r="B376" i="4"/>
  <c r="C373" i="4"/>
  <c r="B962" i="4"/>
  <c r="C987" i="4"/>
  <c r="C160" i="4"/>
  <c r="C619" i="4"/>
  <c r="C603" i="4"/>
  <c r="B382" i="4"/>
  <c r="C568" i="4"/>
  <c r="B654" i="4"/>
  <c r="C315" i="4"/>
  <c r="C764" i="4"/>
  <c r="B541" i="4"/>
  <c r="C538" i="4"/>
  <c r="C83" i="4"/>
  <c r="B397" i="4"/>
  <c r="B854" i="4"/>
  <c r="C278" i="4"/>
  <c r="B147" i="4"/>
  <c r="C374" i="4"/>
  <c r="C40" i="4"/>
  <c r="C343" i="4"/>
  <c r="C695" i="4"/>
  <c r="C656" i="4"/>
  <c r="B485" i="4"/>
  <c r="C384" i="4"/>
  <c r="B169" i="4"/>
  <c r="C525" i="4"/>
  <c r="B1198" i="4"/>
  <c r="A1197" i="4"/>
  <c r="B551" i="4"/>
  <c r="B246" i="4"/>
  <c r="C11" i="4"/>
  <c r="C860" i="4"/>
  <c r="C411" i="4"/>
  <c r="B583" i="4"/>
  <c r="C143" i="4"/>
  <c r="C253" i="4"/>
  <c r="B189" i="4"/>
  <c r="A1196" i="4"/>
  <c r="B1195" i="4"/>
  <c r="B173" i="4"/>
  <c r="C182" i="4"/>
  <c r="C154" i="4"/>
  <c r="B562" i="4"/>
  <c r="B65" i="4"/>
  <c r="B415" i="4"/>
  <c r="C412" i="4"/>
  <c r="C685" i="4"/>
  <c r="C104" i="4"/>
  <c r="C362" i="4"/>
  <c r="B131" i="4"/>
  <c r="B206" i="4"/>
  <c r="B615" i="4"/>
  <c r="B203" i="4"/>
  <c r="C415" i="4"/>
  <c r="B410" i="4"/>
  <c r="B644" i="4"/>
  <c r="B1053" i="4"/>
  <c r="B836" i="4"/>
  <c r="C102" i="4"/>
  <c r="B23" i="4"/>
  <c r="C214" i="4"/>
  <c r="C480" i="4"/>
  <c r="B339" i="4"/>
  <c r="C720" i="4"/>
  <c r="B193" i="4"/>
  <c r="C548" i="4"/>
  <c r="B543" i="4"/>
  <c r="B1062" i="4"/>
  <c r="B195" i="4"/>
  <c r="C435" i="4"/>
  <c r="C643" i="4"/>
  <c r="C186" i="4"/>
  <c r="B694" i="4"/>
  <c r="B942" i="4"/>
  <c r="B622" i="4"/>
  <c r="B304" i="4"/>
  <c r="B575" i="4"/>
  <c r="C590" i="4"/>
  <c r="B57" i="4"/>
  <c r="C751" i="4"/>
  <c r="A1200" i="4"/>
  <c r="C1199" i="4"/>
  <c r="B1193" i="4"/>
  <c r="B5" i="4"/>
  <c r="B345" i="4"/>
  <c r="B561" i="4"/>
  <c r="B234" i="4"/>
  <c r="B1192" i="4"/>
  <c r="B221" i="4"/>
  <c r="B265" i="4"/>
  <c r="B104" i="4"/>
  <c r="C151" i="4"/>
  <c r="A1191" i="4"/>
  <c r="C74" i="4"/>
  <c r="C618" i="4"/>
  <c r="B270" i="4"/>
  <c r="B112" i="4"/>
  <c r="C410" i="4"/>
  <c r="C13" i="4"/>
  <c r="B453" i="4"/>
  <c r="C496" i="4"/>
  <c r="C335" i="4"/>
  <c r="C87" i="4"/>
  <c r="C439" i="4"/>
  <c r="C540" i="4"/>
  <c r="B349" i="4"/>
  <c r="C560" i="4"/>
  <c r="B463" i="4"/>
  <c r="B215" i="4"/>
  <c r="C211" i="4"/>
  <c r="C24" i="4"/>
  <c r="B472" i="4"/>
  <c r="C203" i="4"/>
  <c r="B741" i="4"/>
  <c r="C1083" i="4"/>
  <c r="C285" i="4"/>
  <c r="B581" i="4"/>
  <c r="B520" i="4"/>
  <c r="C1194" i="4"/>
  <c r="C1190" i="4"/>
  <c r="B161" i="4"/>
  <c r="B350" i="4"/>
  <c r="C730" i="4"/>
  <c r="C595" i="4"/>
  <c r="B1196" i="4"/>
  <c r="C843" i="4"/>
  <c r="C728" i="4"/>
  <c r="C306" i="4"/>
  <c r="C156" i="4"/>
  <c r="B197" i="4"/>
  <c r="C63" i="4"/>
  <c r="B321" i="4"/>
  <c r="C788" i="4"/>
  <c r="C1192" i="4"/>
  <c r="B1197" i="4"/>
  <c r="C475" i="4"/>
  <c r="C575" i="4"/>
  <c r="B267" i="4"/>
  <c r="B474" i="4"/>
  <c r="C655" i="4"/>
  <c r="B371" i="4"/>
  <c r="C407" i="4"/>
  <c r="C423" i="4"/>
  <c r="C91" i="4"/>
  <c r="C179" i="4"/>
  <c r="C387" i="4"/>
  <c r="C915" i="4"/>
  <c r="B438" i="4"/>
  <c r="B296" i="4"/>
  <c r="B366" i="4"/>
  <c r="B48" i="4"/>
  <c r="C36" i="4"/>
  <c r="B400" i="4"/>
  <c r="C150" i="4"/>
  <c r="B431" i="4"/>
  <c r="B758" i="4"/>
  <c r="C312" i="4"/>
  <c r="C520" i="4"/>
  <c r="C235" i="4"/>
  <c r="C604" i="4"/>
  <c r="B796" i="4"/>
  <c r="B499" i="4"/>
  <c r="C535" i="4"/>
  <c r="C679" i="4"/>
  <c r="B510" i="4"/>
  <c r="B157" i="4"/>
  <c r="B365" i="4"/>
  <c r="C294" i="4"/>
  <c r="C418" i="4"/>
  <c r="B271" i="4"/>
  <c r="C346" i="4"/>
  <c r="C776" i="4"/>
  <c r="C141" i="4"/>
  <c r="B375" i="4"/>
  <c r="B202" i="4"/>
  <c r="B759" i="4"/>
  <c r="B14" i="4"/>
  <c r="C355" i="4"/>
  <c r="C270" i="4"/>
  <c r="B289" i="4"/>
  <c r="C740" i="4"/>
  <c r="B217" i="4"/>
  <c r="B373" i="4"/>
  <c r="C100" i="4"/>
  <c r="B1174" i="4"/>
  <c r="B333" i="4"/>
  <c r="C464" i="4"/>
  <c r="B546" i="4"/>
  <c r="B628" i="4"/>
  <c r="C611" i="4"/>
  <c r="B303" i="4"/>
  <c r="B766" i="4"/>
  <c r="B21" i="4"/>
  <c r="C414" i="4"/>
  <c r="B878" i="4"/>
  <c r="C459" i="4"/>
  <c r="C189" i="4"/>
  <c r="C372" i="4"/>
  <c r="B544" i="4"/>
  <c r="B352" i="4"/>
  <c r="B445" i="4"/>
  <c r="C319" i="4"/>
  <c r="B731" i="4"/>
  <c r="C86" i="4"/>
  <c r="B294" i="4"/>
  <c r="B152" i="4"/>
  <c r="B222" i="4"/>
  <c r="B647" i="4"/>
  <c r="B674" i="4"/>
  <c r="C822" i="4"/>
  <c r="C210" i="4"/>
  <c r="B411" i="4"/>
  <c r="C334" i="4"/>
  <c r="B353" i="4"/>
  <c r="C849" i="4"/>
  <c r="B281" i="4"/>
  <c r="B461" i="4"/>
  <c r="C164" i="4"/>
  <c r="B829" i="4"/>
  <c r="C516" i="4"/>
  <c r="B530" i="4"/>
  <c r="C634" i="4"/>
  <c r="B635" i="4"/>
  <c r="C544" i="4"/>
  <c r="B392" i="4"/>
  <c r="C274" i="4"/>
  <c r="B127" i="4"/>
  <c r="C202" i="4"/>
  <c r="B710" i="4"/>
  <c r="B974" i="4"/>
  <c r="C541" i="4"/>
  <c r="C674" i="4"/>
  <c r="C35" i="4"/>
  <c r="B489" i="4"/>
  <c r="C195" i="4"/>
  <c r="C716" i="4"/>
  <c r="B1200" i="4"/>
  <c r="C440" i="4"/>
  <c r="B579" i="4"/>
  <c r="B335" i="4"/>
  <c r="B87" i="4"/>
  <c r="C19" i="4"/>
  <c r="C72" i="4"/>
  <c r="B123" i="4"/>
  <c r="C52" i="4"/>
  <c r="C39" i="4"/>
  <c r="C857" i="4"/>
  <c r="B587" i="4"/>
  <c r="C62" i="4"/>
  <c r="B113" i="4"/>
  <c r="B41" i="4"/>
  <c r="C269" i="4"/>
  <c r="B574" i="4"/>
  <c r="B614" i="4"/>
  <c r="B542" i="4"/>
  <c r="B351" i="4"/>
  <c r="C348" i="4"/>
  <c r="C887" i="4"/>
  <c r="C570" i="4"/>
  <c r="B3" i="4"/>
  <c r="B166" i="4"/>
  <c r="C620" i="4"/>
  <c r="B24" i="4"/>
  <c r="B70" i="4"/>
  <c r="B725" i="4"/>
  <c r="B1191" i="4"/>
  <c r="C434" i="4"/>
  <c r="B291" i="4"/>
  <c r="B159" i="4"/>
  <c r="C197" i="4"/>
  <c r="C1200" i="4"/>
  <c r="B1190" i="4"/>
  <c r="B702" i="4"/>
  <c r="C556" i="4"/>
  <c r="B791" i="4"/>
  <c r="B909" i="4"/>
  <c r="A1190" i="4"/>
  <c r="B749" i="4"/>
  <c r="B94" i="4"/>
  <c r="C479" i="4"/>
  <c r="B317" i="4"/>
  <c r="C32" i="4"/>
  <c r="B717" i="4"/>
  <c r="C669" i="4"/>
  <c r="C47" i="4"/>
  <c r="B726" i="4"/>
  <c r="C280" i="4"/>
  <c r="B39" i="4"/>
  <c r="C255" i="4"/>
  <c r="B667" i="4"/>
  <c r="C198" i="4"/>
  <c r="C420" i="4"/>
  <c r="B1085" i="4"/>
  <c r="B66" i="4"/>
  <c r="C813" i="4"/>
  <c r="C14" i="4"/>
  <c r="B467" i="4"/>
  <c r="C424" i="4"/>
  <c r="B253" i="4"/>
  <c r="B33" i="4"/>
  <c r="B383" i="4"/>
  <c r="C498" i="4"/>
  <c r="B117" i="4"/>
  <c r="C510" i="4"/>
  <c r="C851" i="4"/>
  <c r="C462" i="4"/>
  <c r="C360" i="4"/>
  <c r="B323" i="4"/>
  <c r="B446" i="4"/>
  <c r="B462" i="4"/>
  <c r="C123" i="4"/>
  <c r="B459" i="4"/>
  <c r="C671" i="4"/>
  <c r="B666" i="4"/>
  <c r="C854" i="4"/>
  <c r="B148" i="4"/>
  <c r="C499" i="4"/>
  <c r="C358" i="4"/>
  <c r="B429" i="4"/>
  <c r="B599" i="4"/>
  <c r="C67" i="4"/>
  <c r="C491" i="4"/>
  <c r="B118" i="4"/>
  <c r="B808" i="4"/>
  <c r="B46" i="4"/>
  <c r="C827" i="4"/>
  <c r="B128" i="4"/>
  <c r="B13" i="4"/>
  <c r="B537" i="4"/>
  <c r="C534" i="4"/>
  <c r="B746" i="4"/>
  <c r="C158" i="4"/>
  <c r="B533" i="4"/>
  <c r="C27" i="4"/>
  <c r="B403" i="4"/>
  <c r="C64" i="4"/>
  <c r="B257" i="4"/>
  <c r="C676" i="4"/>
  <c r="B671" i="4"/>
  <c r="C702" i="4"/>
  <c r="C341" i="4"/>
  <c r="C576" i="4"/>
  <c r="B422" i="4"/>
  <c r="C699" i="4"/>
  <c r="B219" i="4"/>
  <c r="B342" i="4"/>
  <c r="B393" i="4"/>
  <c r="C54" i="4"/>
  <c r="C178" i="4"/>
  <c r="B15" i="4"/>
  <c r="C4" i="4"/>
  <c r="B757" i="4"/>
  <c r="B662" i="4"/>
  <c r="B727" i="4"/>
  <c r="C131" i="4"/>
  <c r="C555" i="4"/>
  <c r="B182" i="4"/>
  <c r="B40" i="4"/>
  <c r="B110" i="4"/>
  <c r="C971" i="4"/>
  <c r="B512" i="4"/>
  <c r="B144" i="4"/>
  <c r="C739" i="4"/>
  <c r="B387" i="4"/>
  <c r="B502" i="4"/>
  <c r="C56" i="4"/>
  <c r="C264" i="4"/>
  <c r="B315" i="4"/>
  <c r="B243" i="4"/>
  <c r="C167" i="4"/>
  <c r="C46" i="4"/>
  <c r="C817" i="4"/>
  <c r="B822" i="4"/>
  <c r="C507" i="4"/>
  <c r="B134" i="4"/>
  <c r="B840" i="4"/>
  <c r="C829" i="4"/>
  <c r="C1057" i="4"/>
  <c r="C886" i="4"/>
  <c r="C930" i="4"/>
  <c r="B1128" i="4"/>
  <c r="C821" i="4"/>
  <c r="C774" i="4"/>
  <c r="B721" i="4"/>
  <c r="B900" i="4"/>
  <c r="C880" i="4"/>
  <c r="C486" i="4"/>
  <c r="C1179" i="4"/>
  <c r="C775" i="4"/>
  <c r="C978" i="4"/>
  <c r="C291" i="4"/>
  <c r="C175" i="4"/>
  <c r="C762" i="4"/>
  <c r="B441" i="4"/>
  <c r="C763" i="4"/>
  <c r="B390" i="4"/>
  <c r="B248" i="4"/>
  <c r="C245" i="4"/>
  <c r="B720" i="4"/>
  <c r="B608" i="4"/>
  <c r="C1138" i="4"/>
  <c r="B975" i="4"/>
  <c r="C241" i="4"/>
  <c r="B204" i="4"/>
  <c r="C153" i="4"/>
  <c r="B1156" i="4"/>
  <c r="C1136" i="4"/>
  <c r="C364" i="4"/>
  <c r="C404" i="4"/>
  <c r="C289" i="4"/>
  <c r="C73" i="4"/>
  <c r="C234" i="4"/>
  <c r="C307" i="4"/>
  <c r="C515" i="4"/>
  <c r="C58" i="4"/>
  <c r="B566" i="4"/>
  <c r="B424" i="4"/>
  <c r="B494" i="4"/>
  <c r="B176" i="4"/>
  <c r="C300" i="4"/>
  <c r="B528" i="4"/>
  <c r="B877" i="4"/>
  <c r="C97" i="4"/>
  <c r="C758" i="4"/>
  <c r="B705" i="4"/>
  <c r="B884" i="4"/>
  <c r="C657" i="4"/>
  <c r="A1183" i="4"/>
  <c r="B828" i="4"/>
  <c r="C252" i="4"/>
  <c r="C1074" i="4"/>
  <c r="C305" i="4"/>
  <c r="C869" i="4"/>
  <c r="C248" i="4"/>
  <c r="C456" i="4"/>
  <c r="C171" i="4"/>
  <c r="B507" i="4"/>
  <c r="C719" i="4"/>
  <c r="B435" i="4"/>
  <c r="C471" i="4"/>
  <c r="C875" i="4"/>
  <c r="C907" i="4"/>
  <c r="C421" i="4"/>
  <c r="C1155" i="4"/>
  <c r="C967" i="4"/>
  <c r="C1085" i="4"/>
  <c r="B904" i="4"/>
  <c r="B713" i="4"/>
  <c r="B1155" i="4"/>
  <c r="C1147" i="4"/>
  <c r="C759" i="4"/>
  <c r="B676" i="4"/>
  <c r="C1089" i="4"/>
  <c r="B276" i="4"/>
  <c r="B74" i="4"/>
  <c r="B428" i="4"/>
  <c r="C249" i="4"/>
  <c r="B859" i="4"/>
  <c r="B841" i="4"/>
  <c r="C1167" i="4"/>
  <c r="B928" i="4"/>
  <c r="B436" i="4"/>
  <c r="B642" i="4"/>
  <c r="B650" i="4"/>
  <c r="B953" i="4"/>
  <c r="C449" i="4"/>
  <c r="C992" i="4"/>
  <c r="B1020" i="4"/>
  <c r="A853" i="4"/>
  <c r="A1164" i="4"/>
  <c r="B140" i="4"/>
  <c r="B964" i="4"/>
  <c r="A1078" i="4"/>
  <c r="A883" i="4"/>
  <c r="A479" i="4"/>
  <c r="B755" i="4"/>
  <c r="B1077" i="4"/>
  <c r="C1060" i="4"/>
  <c r="B863" i="4"/>
  <c r="C129" i="4"/>
  <c r="B92" i="4"/>
  <c r="C800" i="4"/>
  <c r="C443" i="4"/>
  <c r="C258" i="4"/>
  <c r="B7" i="4"/>
  <c r="B137" i="4"/>
  <c r="B293" i="4"/>
  <c r="B51" i="4"/>
  <c r="C770" i="4"/>
  <c r="B765" i="4"/>
  <c r="B490" i="4"/>
  <c r="B747" i="4"/>
  <c r="C223" i="4"/>
  <c r="B218" i="4"/>
  <c r="B4" i="4"/>
  <c r="B695" i="4"/>
  <c r="B638" i="4"/>
  <c r="B175" i="4"/>
  <c r="B718" i="4"/>
  <c r="C379" i="4"/>
  <c r="B6" i="4"/>
  <c r="B605" i="4"/>
  <c r="C602" i="4"/>
  <c r="C924" i="4"/>
  <c r="B660" i="4"/>
  <c r="B273" i="4"/>
  <c r="C304" i="4"/>
  <c r="C536" i="4"/>
  <c r="C106" i="4"/>
  <c r="C474" i="4"/>
  <c r="B142" i="4"/>
  <c r="C512" i="4"/>
  <c r="B139" i="4"/>
  <c r="C351" i="4"/>
  <c r="B346" i="4"/>
  <c r="B260" i="4"/>
  <c r="B264" i="4"/>
  <c r="B17" i="4"/>
  <c r="B283" i="4"/>
  <c r="B201" i="4"/>
  <c r="B357" i="4"/>
  <c r="B772" i="4"/>
  <c r="B473" i="4"/>
  <c r="C470" i="4"/>
  <c r="C554" i="4"/>
  <c r="B607" i="4"/>
  <c r="B557" i="4"/>
  <c r="C426" i="4"/>
  <c r="C128" i="4"/>
  <c r="C371" i="4"/>
  <c r="C579" i="4"/>
  <c r="C122" i="4"/>
  <c r="B630" i="4"/>
  <c r="B488" i="4"/>
  <c r="B558" i="4"/>
  <c r="B240" i="4"/>
  <c r="C172" i="4"/>
  <c r="C672" i="4"/>
  <c r="C504" i="4"/>
  <c r="C3" i="4"/>
  <c r="C427" i="4"/>
  <c r="B54" i="4"/>
  <c r="C698" i="4"/>
  <c r="C825" i="4"/>
  <c r="C727" i="4"/>
  <c r="B256" i="4"/>
  <c r="B16" i="4"/>
  <c r="C653" i="4"/>
  <c r="C1018" i="4"/>
  <c r="B837" i="4"/>
  <c r="C948" i="4"/>
  <c r="B1160" i="4"/>
  <c r="C145" i="4"/>
  <c r="A1140" i="4"/>
  <c r="C180" i="4"/>
  <c r="B208" i="4"/>
  <c r="C1052" i="4"/>
  <c r="C1107" i="4"/>
  <c r="B532" i="4"/>
  <c r="C51" i="4"/>
  <c r="C259" i="4"/>
  <c r="C683" i="4"/>
  <c r="B310" i="4"/>
  <c r="B168" i="4"/>
  <c r="B238" i="4"/>
  <c r="C714" i="4"/>
  <c r="C422" i="4"/>
  <c r="B272" i="4"/>
  <c r="B1030" i="4"/>
  <c r="B665" i="4"/>
  <c r="B1093" i="4"/>
  <c r="C1042" i="4"/>
  <c r="B1007" i="4"/>
  <c r="C401" i="4"/>
  <c r="A1076" i="4"/>
  <c r="C436" i="4"/>
  <c r="B701" i="4"/>
  <c r="C1003" i="4"/>
  <c r="B617" i="4"/>
  <c r="C1023" i="4"/>
  <c r="B62" i="4"/>
  <c r="C347" i="4"/>
  <c r="B486" i="4"/>
  <c r="B344" i="4"/>
  <c r="B414" i="4"/>
  <c r="C75" i="4"/>
  <c r="C546" i="4"/>
  <c r="B704" i="4"/>
  <c r="C157" i="4"/>
  <c r="C647" i="4"/>
  <c r="B949" i="4"/>
  <c r="C932" i="4"/>
  <c r="B1144" i="4"/>
  <c r="C853" i="4"/>
  <c r="C790" i="4"/>
  <c r="C1081" i="4"/>
  <c r="A1088" i="4"/>
  <c r="B656" i="4"/>
  <c r="C549" i="4"/>
  <c r="C1133" i="4"/>
  <c r="B762" i="4"/>
  <c r="C352" i="4"/>
  <c r="C403" i="4"/>
  <c r="B427" i="4"/>
  <c r="C639" i="4"/>
  <c r="B355" i="4"/>
  <c r="C752" i="4"/>
  <c r="B98" i="4"/>
  <c r="B52" i="4"/>
  <c r="B450" i="4"/>
  <c r="B449" i="4"/>
  <c r="C1009" i="4"/>
  <c r="B945" i="4"/>
  <c r="C1175" i="4"/>
  <c r="C1059" i="4"/>
  <c r="B1006" i="4"/>
  <c r="C1117" i="4"/>
  <c r="B851" i="4"/>
  <c r="C766" i="4"/>
  <c r="C71" i="4"/>
  <c r="B1172" i="4"/>
  <c r="B844" i="4"/>
  <c r="B455" i="4"/>
  <c r="B673" i="4"/>
  <c r="B1103" i="4"/>
  <c r="C369" i="4"/>
  <c r="B332" i="4"/>
  <c r="C281" i="4"/>
  <c r="B891" i="4"/>
  <c r="C1030" i="4"/>
  <c r="B703" i="4"/>
  <c r="C780" i="4"/>
  <c r="C545" i="4"/>
  <c r="C585" i="4"/>
  <c r="B777" i="4"/>
  <c r="C1174" i="4"/>
  <c r="A694" i="4"/>
  <c r="A381" i="4"/>
  <c r="A965" i="4"/>
  <c r="B1061" i="4"/>
  <c r="A1136" i="4"/>
  <c r="A724" i="4"/>
  <c r="A776" i="4"/>
  <c r="B601" i="4"/>
  <c r="B898" i="4"/>
  <c r="C1134" i="4"/>
  <c r="C1034" i="4"/>
  <c r="B981" i="4"/>
  <c r="C1092" i="4"/>
  <c r="B895" i="4"/>
  <c r="C905" i="4"/>
  <c r="B64" i="4"/>
  <c r="B536" i="4"/>
  <c r="C367" i="4"/>
  <c r="C303" i="4"/>
  <c r="B213" i="4"/>
  <c r="B675" i="4"/>
  <c r="C610" i="4"/>
  <c r="C651" i="4"/>
  <c r="C381" i="4"/>
  <c r="C500" i="4"/>
  <c r="B477" i="4"/>
  <c r="C442" i="4"/>
  <c r="C660" i="4"/>
  <c r="B103" i="4"/>
  <c r="C386" i="4"/>
  <c r="C376" i="4"/>
  <c r="B631" i="4"/>
  <c r="C299" i="4"/>
  <c r="C732" i="4"/>
  <c r="C955" i="4"/>
  <c r="C588" i="4"/>
  <c r="C599" i="4"/>
  <c r="B856" i="4"/>
  <c r="C650" i="4"/>
  <c r="B804" i="4"/>
  <c r="C283" i="4"/>
  <c r="C841" i="4"/>
  <c r="C366" i="4"/>
  <c r="C736" i="4"/>
  <c r="C432" i="4"/>
  <c r="B59" i="4"/>
  <c r="C271" i="4"/>
  <c r="B699" i="4"/>
  <c r="C23" i="4"/>
  <c r="B359" i="4"/>
  <c r="B347" i="4"/>
  <c r="C623" i="4"/>
  <c r="C891" i="4"/>
  <c r="B277" i="4"/>
  <c r="C20" i="4"/>
  <c r="C738" i="4"/>
  <c r="C715" i="4"/>
  <c r="C445" i="4"/>
  <c r="B178" i="4"/>
  <c r="B497" i="4"/>
  <c r="C518" i="4"/>
  <c r="C190" i="4"/>
  <c r="C923" i="4"/>
  <c r="B318" i="4"/>
  <c r="B11" i="4"/>
  <c r="B550" i="4"/>
  <c r="B408" i="4"/>
  <c r="B478" i="4"/>
  <c r="C139" i="4"/>
  <c r="B613" i="4"/>
  <c r="B576" i="4"/>
  <c r="B820" i="4"/>
  <c r="C527" i="4"/>
  <c r="C279" i="4"/>
  <c r="C342" i="4"/>
  <c r="C254" i="4"/>
  <c r="C112" i="4"/>
  <c r="B305" i="4"/>
  <c r="C772" i="4"/>
  <c r="B233" i="4"/>
  <c r="B407" i="4"/>
  <c r="C680" i="4"/>
  <c r="C55" i="4"/>
  <c r="B714" i="4"/>
  <c r="C1029" i="4"/>
  <c r="B825" i="4"/>
  <c r="B1114" i="4"/>
  <c r="B684" i="4"/>
  <c r="B696" i="4"/>
  <c r="B1175" i="4"/>
  <c r="C997" i="4"/>
  <c r="C584" i="4"/>
  <c r="C951" i="4"/>
  <c r="B1157" i="4"/>
  <c r="B925" i="4"/>
  <c r="C302" i="4"/>
  <c r="C608" i="4"/>
  <c r="C368" i="4"/>
  <c r="B715" i="4"/>
  <c r="C207" i="4"/>
  <c r="B571" i="4"/>
  <c r="B783" i="4"/>
  <c r="B487" i="4"/>
  <c r="C311" i="4"/>
  <c r="B693" i="4"/>
  <c r="C888" i="4"/>
  <c r="C940" i="4"/>
  <c r="B961" i="4"/>
  <c r="C1063" i="4"/>
  <c r="C1075" i="4"/>
  <c r="B1036" i="4"/>
  <c r="C856" i="4"/>
  <c r="B439" i="4"/>
  <c r="B1069" i="4"/>
  <c r="B252" i="4"/>
  <c r="B1181" i="4"/>
  <c r="B389" i="4"/>
  <c r="B663" i="4"/>
  <c r="B171" i="4"/>
  <c r="C383" i="4"/>
  <c r="B99" i="4"/>
  <c r="C326" i="4"/>
  <c r="B559" i="4"/>
  <c r="C622" i="4"/>
  <c r="B194" i="4"/>
  <c r="C237" i="4"/>
  <c r="B1145" i="4"/>
  <c r="B1098" i="4"/>
  <c r="B846" i="4"/>
  <c r="B680" i="4"/>
  <c r="C629" i="4"/>
  <c r="C861" i="4"/>
  <c r="B988" i="4"/>
  <c r="B845" i="4"/>
  <c r="B263" i="4"/>
  <c r="B1039" i="4"/>
  <c r="C444" i="4"/>
  <c r="C82" i="4"/>
  <c r="B125" i="4"/>
  <c r="C514" i="4"/>
  <c r="B319" i="4"/>
  <c r="C394" i="4"/>
  <c r="B53" i="4"/>
  <c r="C446" i="4"/>
  <c r="C733" i="4"/>
  <c r="C132" i="4"/>
  <c r="C468" i="4"/>
  <c r="C233" i="4"/>
  <c r="B1108" i="4"/>
  <c r="C911" i="4"/>
  <c r="B756" i="4"/>
  <c r="C665" i="4"/>
  <c r="C769" i="4"/>
  <c r="B1008" i="4"/>
  <c r="B682" i="4"/>
  <c r="B722" i="4"/>
  <c r="C840" i="4"/>
  <c r="B1045" i="4"/>
  <c r="C365" i="4"/>
  <c r="B560" i="4"/>
  <c r="C878" i="4"/>
  <c r="C1171" i="4"/>
  <c r="B1118" i="4"/>
  <c r="C836" i="4"/>
  <c r="B1048" i="4"/>
  <c r="A1041" i="4"/>
  <c r="C615" i="4"/>
  <c r="B596" i="4"/>
  <c r="B1161" i="4"/>
  <c r="B1050" i="4"/>
  <c r="B412" i="4"/>
  <c r="A1130" i="4"/>
  <c r="A871" i="4"/>
  <c r="A923" i="4"/>
  <c r="A976" i="4"/>
  <c r="C89" i="4"/>
  <c r="C1072" i="4"/>
  <c r="A893" i="4"/>
  <c r="A945" i="4"/>
  <c r="A685" i="4"/>
  <c r="B612" i="4"/>
  <c r="C977" i="4"/>
  <c r="C1093" i="4"/>
  <c r="C885" i="4"/>
  <c r="B849" i="4"/>
  <c r="C1079" i="4"/>
  <c r="B511" i="4"/>
  <c r="C42" i="4"/>
  <c r="B91" i="4"/>
  <c r="B38" i="4"/>
  <c r="C666" i="4"/>
  <c r="B795" i="4"/>
  <c r="C336" i="4"/>
  <c r="B418" i="4"/>
  <c r="B372" i="4"/>
  <c r="C483" i="4"/>
  <c r="C793" i="4"/>
  <c r="C509" i="4"/>
  <c r="B50" i="4"/>
  <c r="C206" i="4"/>
  <c r="B413" i="4"/>
  <c r="C126" i="4"/>
  <c r="C688" i="4"/>
  <c r="B177" i="4"/>
  <c r="B527" i="4"/>
  <c r="B105" i="4"/>
  <c r="B279" i="4"/>
  <c r="C658" i="4"/>
  <c r="C724" i="4"/>
  <c r="C88" i="4"/>
  <c r="C451" i="4"/>
  <c r="C755" i="4"/>
  <c r="B328" i="4"/>
  <c r="B45" i="4"/>
  <c r="B525" i="4"/>
  <c r="C98" i="4"/>
  <c r="C632" i="4"/>
  <c r="C26" i="4"/>
  <c r="C626" i="4"/>
  <c r="B306" i="4"/>
  <c r="C640" i="4"/>
  <c r="C298" i="4"/>
  <c r="C668" i="4"/>
  <c r="B102" i="4"/>
  <c r="C786" i="4"/>
  <c r="B30" i="4"/>
  <c r="C400" i="4"/>
  <c r="B482" i="4"/>
  <c r="B500" i="4"/>
  <c r="B934" i="4"/>
  <c r="C628" i="4"/>
  <c r="B406" i="4"/>
  <c r="C706" i="4"/>
  <c r="B133" i="4"/>
  <c r="C784" i="4"/>
  <c r="B235" i="4"/>
  <c r="C447" i="4"/>
  <c r="B163" i="4"/>
  <c r="C390" i="4"/>
  <c r="B687" i="4"/>
  <c r="C686" i="4"/>
  <c r="C296" i="4"/>
  <c r="C522" i="4"/>
  <c r="C142" i="4"/>
  <c r="B225" i="4"/>
  <c r="C612" i="4"/>
  <c r="B153" i="4"/>
  <c r="B309" i="4"/>
  <c r="C68" i="4"/>
  <c r="B1110" i="4"/>
  <c r="C388" i="4"/>
  <c r="B274" i="4"/>
  <c r="C489" i="4"/>
  <c r="B971" i="4"/>
  <c r="B1177" i="4"/>
  <c r="B1033" i="4"/>
  <c r="B889" i="4"/>
  <c r="B1146" i="4"/>
  <c r="B871" i="4"/>
  <c r="C133" i="4"/>
  <c r="C173" i="4"/>
  <c r="C1095" i="4"/>
  <c r="B595" i="4"/>
  <c r="B214" i="4"/>
  <c r="C768" i="4"/>
  <c r="B555" i="4"/>
  <c r="C127" i="4"/>
  <c r="B409" i="4"/>
  <c r="C70" i="4"/>
  <c r="C292" i="4"/>
  <c r="B957" i="4"/>
  <c r="B751" i="4"/>
  <c r="B806" i="4"/>
  <c r="C879" i="4"/>
  <c r="C721" i="4"/>
  <c r="C1041" i="4"/>
  <c r="C897" i="4"/>
  <c r="C1068" i="4"/>
  <c r="B993" i="4"/>
  <c r="B1127" i="4"/>
  <c r="C621" i="4"/>
  <c r="C722" i="4"/>
  <c r="C779" i="4"/>
  <c r="C188" i="4"/>
  <c r="B269" i="4"/>
  <c r="B278" i="4"/>
  <c r="B261" i="4"/>
  <c r="B763" i="4"/>
  <c r="C246" i="4"/>
  <c r="C370" i="4"/>
  <c r="B223" i="4"/>
  <c r="C220" i="4"/>
  <c r="C557" i="4"/>
  <c r="B634" i="4"/>
  <c r="B484" i="4"/>
  <c r="C844" i="4"/>
  <c r="B969" i="4"/>
  <c r="B857" i="4"/>
  <c r="B1130" i="4"/>
  <c r="B922" i="4"/>
  <c r="A1102" i="4"/>
  <c r="C461" i="4"/>
  <c r="C533" i="4"/>
  <c r="B1022" i="4"/>
  <c r="C795" i="4"/>
  <c r="C84" i="4"/>
  <c r="C563" i="4"/>
  <c r="C883" i="4"/>
  <c r="C314" i="4"/>
  <c r="C18" i="4"/>
  <c r="B685" i="4"/>
  <c r="B750" i="4"/>
  <c r="B432" i="4"/>
  <c r="B106" i="4"/>
  <c r="C438" i="4"/>
  <c r="B1133" i="4"/>
  <c r="C353" i="4"/>
  <c r="B188" i="4"/>
  <c r="C137" i="4"/>
  <c r="B1140" i="4"/>
  <c r="B873" i="4"/>
  <c r="A1119" i="4"/>
  <c r="B242" i="4"/>
  <c r="B58" i="4"/>
  <c r="C169" i="4"/>
  <c r="B1074" i="4"/>
  <c r="C1121" i="4"/>
  <c r="C37" i="4"/>
  <c r="B648" i="4"/>
  <c r="C1073" i="4"/>
  <c r="B1089" i="4"/>
  <c r="C910" i="4"/>
  <c r="C810" i="4"/>
  <c r="B1164" i="4"/>
  <c r="B640" i="4"/>
  <c r="C833" i="4"/>
  <c r="C734" i="4"/>
  <c r="B508" i="4"/>
  <c r="B968" i="4"/>
  <c r="A1188" i="4"/>
  <c r="A1170" i="4"/>
  <c r="A684" i="4"/>
  <c r="B839" i="4"/>
  <c r="C1114" i="4"/>
  <c r="C1044" i="4"/>
  <c r="B1040" i="4"/>
  <c r="A706" i="4"/>
  <c r="B960" i="4"/>
  <c r="B330" i="4"/>
  <c r="B692" i="4"/>
  <c r="C505" i="4"/>
  <c r="B1115" i="4"/>
  <c r="C972" i="4"/>
  <c r="C828" i="4"/>
  <c r="B1184" i="4"/>
  <c r="B708" i="4"/>
  <c r="C93" i="4"/>
  <c r="C78" i="4"/>
  <c r="C792" i="4"/>
  <c r="B862" i="4"/>
  <c r="C652" i="4"/>
  <c r="C256" i="4"/>
  <c r="C490" i="4"/>
  <c r="C95" i="4"/>
  <c r="B90" i="4"/>
  <c r="B1165" i="4"/>
  <c r="B326" i="4"/>
  <c r="B184" i="4"/>
  <c r="C181" i="4"/>
  <c r="B150" i="4"/>
  <c r="C482" i="4"/>
  <c r="B381" i="4"/>
  <c r="B97" i="4"/>
  <c r="B447" i="4"/>
  <c r="B25" i="4"/>
  <c r="B181" i="4"/>
  <c r="B611" i="4"/>
  <c r="B982" i="4"/>
  <c r="C260" i="4"/>
  <c r="B18" i="4"/>
  <c r="C931" i="4"/>
  <c r="B9" i="4"/>
  <c r="B509" i="4"/>
  <c r="B200" i="4"/>
  <c r="B27" i="4"/>
  <c r="B312" i="4"/>
  <c r="C288" i="4"/>
  <c r="C219" i="4"/>
  <c r="B779" i="4"/>
  <c r="B619" i="4"/>
  <c r="B154" i="4"/>
  <c r="C919" i="4"/>
  <c r="B85" i="4"/>
  <c r="B534" i="4"/>
  <c r="B83" i="4"/>
  <c r="C450" i="4"/>
  <c r="C284" i="4"/>
  <c r="B470" i="4"/>
  <c r="C667" i="4"/>
  <c r="B145" i="4"/>
  <c r="C809" i="4"/>
  <c r="B573" i="4"/>
  <c r="C684" i="4"/>
  <c r="C272" i="4"/>
  <c r="B354" i="4"/>
  <c r="B308" i="4"/>
  <c r="B706" i="4"/>
  <c r="B327" i="4"/>
  <c r="C709" i="4"/>
  <c r="B782" i="4"/>
  <c r="C1022" i="4"/>
  <c r="C922" i="4"/>
  <c r="B869" i="4"/>
  <c r="C980" i="4"/>
  <c r="B1107" i="4"/>
  <c r="B452" i="4"/>
  <c r="C583" i="4"/>
  <c r="C803" i="4"/>
  <c r="B250" i="4"/>
  <c r="B313" i="4"/>
  <c r="B69" i="4"/>
  <c r="B230" i="4"/>
  <c r="B88" i="4"/>
  <c r="B158" i="4"/>
  <c r="C528" i="4"/>
  <c r="B610" i="4"/>
  <c r="B938" i="4"/>
  <c r="B677" i="4"/>
  <c r="C135" i="4"/>
  <c r="B1086" i="4"/>
  <c r="C1069" i="4"/>
  <c r="B888" i="4"/>
  <c r="C1178" i="4"/>
  <c r="B1125" i="4"/>
  <c r="B794" i="4"/>
  <c r="A1152" i="4"/>
  <c r="B1001" i="4"/>
  <c r="B32" i="4"/>
  <c r="B1009" i="4"/>
  <c r="B506" i="4"/>
  <c r="C232" i="4"/>
  <c r="B377" i="4"/>
  <c r="C748" i="4"/>
  <c r="B334" i="4"/>
  <c r="B852" i="4"/>
  <c r="B331" i="4"/>
  <c r="C543" i="4"/>
  <c r="B538" i="4"/>
  <c r="C991" i="4"/>
  <c r="C718" i="4"/>
  <c r="B688" i="4"/>
  <c r="C1006" i="4"/>
  <c r="C906" i="4"/>
  <c r="B853" i="4"/>
  <c r="C964" i="4"/>
  <c r="B1176" i="4"/>
  <c r="C1156" i="4"/>
  <c r="B549" i="4"/>
  <c r="C1151" i="4"/>
  <c r="C1025" i="4"/>
  <c r="B897" i="4"/>
  <c r="B402" i="4"/>
  <c r="B493" i="4"/>
  <c r="C224" i="4"/>
  <c r="B275" i="4"/>
  <c r="C592" i="4"/>
  <c r="B129" i="4"/>
  <c r="B479" i="4"/>
  <c r="C476" i="4"/>
  <c r="B1037" i="4"/>
  <c r="C85" i="4"/>
  <c r="B874" i="4"/>
  <c r="C1048" i="4"/>
  <c r="C807" i="4"/>
  <c r="C1004" i="4"/>
  <c r="B977" i="4"/>
  <c r="C798" i="4"/>
  <c r="A1038" i="4"/>
  <c r="B31" i="4"/>
  <c r="B1142" i="4"/>
  <c r="B1141" i="4"/>
  <c r="B927" i="4"/>
  <c r="C340" i="4"/>
  <c r="B1158" i="4"/>
  <c r="B793" i="4"/>
  <c r="C630" i="4"/>
  <c r="C1170" i="4"/>
  <c r="B1135" i="4"/>
  <c r="C529" i="4"/>
  <c r="A1044" i="4"/>
  <c r="B591" i="4"/>
  <c r="B723" i="4"/>
  <c r="C866" i="4"/>
  <c r="C49" i="4"/>
  <c r="B1169" i="4"/>
  <c r="A1161" i="4"/>
  <c r="A874" i="4"/>
  <c r="A926" i="4"/>
  <c r="A986" i="4"/>
  <c r="C999" i="4"/>
  <c r="B834" i="4"/>
  <c r="A1187" i="4"/>
  <c r="A876" i="4"/>
  <c r="C1124" i="4"/>
  <c r="C293" i="4"/>
  <c r="C1027" i="4"/>
  <c r="C725" i="4"/>
  <c r="C957" i="4"/>
  <c r="C1166" i="4"/>
  <c r="C1066" i="4"/>
  <c r="B43" i="4"/>
  <c r="B8" i="4"/>
  <c r="B111" i="4"/>
  <c r="C239" i="4"/>
  <c r="C963" i="4"/>
  <c r="C571" i="4"/>
  <c r="B198" i="4"/>
  <c r="B56" i="4"/>
  <c r="C53" i="4"/>
  <c r="B401" i="4"/>
  <c r="C6" i="4"/>
  <c r="C228" i="4"/>
  <c r="B893" i="4"/>
  <c r="C94" i="4"/>
  <c r="C155" i="4"/>
  <c r="C659" i="4"/>
  <c r="C572" i="4"/>
  <c r="C767" i="4"/>
  <c r="B483" i="4"/>
  <c r="C144" i="4"/>
  <c r="B226" i="4"/>
  <c r="B180" i="4"/>
  <c r="B578" i="4"/>
  <c r="B71" i="4"/>
  <c r="C275" i="4"/>
  <c r="B526" i="4"/>
  <c r="B209" i="4"/>
  <c r="C152" i="4"/>
  <c r="B683" i="4"/>
  <c r="C191" i="4"/>
  <c r="B539" i="4"/>
  <c r="C134" i="4"/>
  <c r="C356" i="4"/>
  <c r="B1021" i="4"/>
  <c r="C350" i="4"/>
  <c r="C163" i="4"/>
  <c r="B367" i="4"/>
  <c r="C495" i="4"/>
  <c r="B593" i="4"/>
  <c r="C635" i="4"/>
  <c r="B262" i="4"/>
  <c r="B120" i="4"/>
  <c r="C117" i="4"/>
  <c r="B592" i="4"/>
  <c r="C988" i="4"/>
  <c r="B22" i="4"/>
  <c r="C107" i="4"/>
  <c r="C194" i="4"/>
  <c r="B67" i="4"/>
  <c r="B190" i="4"/>
  <c r="B398" i="4"/>
  <c r="C59" i="4"/>
  <c r="B395" i="4"/>
  <c r="C607" i="4"/>
  <c r="B602" i="4"/>
  <c r="C398" i="4"/>
  <c r="C286" i="4"/>
  <c r="C416" i="4"/>
  <c r="C539" i="4"/>
  <c r="B531" i="4"/>
  <c r="C192" i="4"/>
  <c r="B385" i="4"/>
  <c r="C31" i="4"/>
  <c r="B26" i="4"/>
  <c r="B132" i="4"/>
  <c r="C573" i="4"/>
  <c r="B1129" i="4"/>
  <c r="C789" i="4"/>
  <c r="B664" i="4"/>
  <c r="C613" i="4"/>
  <c r="C831" i="4"/>
  <c r="C1054" i="4"/>
  <c r="A1145" i="4"/>
  <c r="C564" i="4"/>
  <c r="C654" i="4"/>
  <c r="B236" i="4"/>
  <c r="B1060" i="4"/>
  <c r="B655" i="4"/>
  <c r="C731" i="4"/>
  <c r="B185" i="4"/>
  <c r="B78" i="4"/>
  <c r="C448" i="4"/>
  <c r="B75" i="4"/>
  <c r="C287" i="4"/>
  <c r="B282" i="4"/>
  <c r="B516" i="4"/>
  <c r="B797" i="4"/>
  <c r="C929" i="4"/>
  <c r="C1159" i="4"/>
  <c r="C1043" i="4"/>
  <c r="B990" i="4"/>
  <c r="C1101" i="4"/>
  <c r="B920" i="4"/>
  <c r="A1081" i="4"/>
  <c r="C359" i="4"/>
  <c r="B340" i="4"/>
  <c r="B906" i="4"/>
  <c r="B1179" i="4"/>
  <c r="B146" i="4"/>
  <c r="C704" i="4"/>
  <c r="C200" i="4"/>
  <c r="B711" i="4"/>
  <c r="B251" i="4"/>
  <c r="C463" i="4"/>
  <c r="B179" i="4"/>
  <c r="C215" i="4"/>
  <c r="C295" i="4"/>
  <c r="C567" i="4"/>
  <c r="C165" i="4"/>
  <c r="C781" i="4"/>
  <c r="C597" i="4"/>
  <c r="C799" i="4"/>
  <c r="C1038" i="4"/>
  <c r="C938" i="4"/>
  <c r="B899" i="4"/>
  <c r="B768" i="4"/>
  <c r="C247" i="4"/>
  <c r="B164" i="4"/>
  <c r="B970" i="4"/>
  <c r="B20" i="4"/>
  <c r="B285" i="4"/>
  <c r="B35" i="4"/>
  <c r="B437" i="4"/>
  <c r="B49" i="4"/>
  <c r="B399" i="4"/>
  <c r="C530" i="4"/>
  <c r="B151" i="4"/>
  <c r="C397" i="4"/>
  <c r="B503" i="4"/>
  <c r="B458" i="4"/>
  <c r="C1071" i="4"/>
  <c r="C633" i="4"/>
  <c r="C737" i="4"/>
  <c r="C1105" i="4"/>
  <c r="C961" i="4"/>
  <c r="B919" i="4"/>
  <c r="C1087" i="4"/>
  <c r="C349" i="4"/>
  <c r="C357" i="4"/>
  <c r="B1038" i="4"/>
  <c r="B1078" i="4"/>
  <c r="B733" i="4"/>
  <c r="B821" i="4"/>
  <c r="C804" i="4"/>
  <c r="B1016" i="4"/>
  <c r="B697" i="4"/>
  <c r="C662" i="4"/>
  <c r="C953" i="4"/>
  <c r="A1120" i="4"/>
  <c r="C1180" i="4"/>
  <c r="B288" i="4"/>
  <c r="C877" i="4"/>
  <c r="C870" i="4"/>
  <c r="C927" i="4"/>
  <c r="A1057" i="4"/>
  <c r="A691" i="4"/>
  <c r="A1178" i="4"/>
  <c r="A696" i="4"/>
  <c r="C913" i="4"/>
  <c r="B867" i="4"/>
  <c r="A713" i="4"/>
  <c r="A505" i="4"/>
  <c r="C794" i="4"/>
  <c r="C876" i="4"/>
  <c r="B817" i="4"/>
  <c r="C1047" i="4"/>
  <c r="B882" i="4"/>
  <c r="C757" i="4"/>
  <c r="C989" i="4"/>
  <c r="B1116" i="4"/>
  <c r="B1101" i="4"/>
  <c r="A1070" i="4"/>
  <c r="C765" i="4"/>
  <c r="B885" i="4"/>
  <c r="B1080" i="4"/>
  <c r="C565" i="4"/>
  <c r="B1052" i="4"/>
  <c r="A916" i="4"/>
  <c r="A968" i="4"/>
  <c r="A727" i="4"/>
  <c r="B913" i="4"/>
  <c r="A1086" i="4"/>
  <c r="A938" i="4"/>
  <c r="A990" i="4"/>
  <c r="A1069" i="4"/>
  <c r="B552" i="4"/>
  <c r="C890" i="4"/>
  <c r="B1102" i="4"/>
  <c r="C820" i="4"/>
  <c r="B1032" i="4"/>
  <c r="C17" i="4"/>
  <c r="A1172" i="4"/>
  <c r="C882" i="4"/>
  <c r="C778" i="4"/>
  <c r="C918" i="4"/>
  <c r="B728" i="4"/>
  <c r="B811" i="4"/>
  <c r="A1103" i="4"/>
  <c r="A1085" i="4"/>
  <c r="A767" i="4"/>
  <c r="A1107" i="4"/>
  <c r="C729" i="4"/>
  <c r="C1014" i="4"/>
  <c r="B883" i="4"/>
  <c r="A789" i="4"/>
  <c r="A1036" i="4"/>
  <c r="C524" i="4"/>
  <c r="B172" i="4"/>
  <c r="C837" i="4"/>
  <c r="B996" i="4"/>
  <c r="C641" i="4"/>
  <c r="B604" i="4"/>
  <c r="C1078" i="4"/>
  <c r="A1162" i="4"/>
  <c r="B130" i="4"/>
  <c r="B138" i="4"/>
  <c r="C441" i="4"/>
  <c r="B761" i="4"/>
  <c r="C889" i="4"/>
  <c r="B903" i="4"/>
  <c r="A981" i="4"/>
  <c r="B1079" i="4"/>
  <c r="A436" i="4"/>
  <c r="B831" i="4"/>
  <c r="A1031" i="4"/>
  <c r="A1011" i="4"/>
  <c r="A652" i="4"/>
  <c r="A910" i="4"/>
  <c r="A538" i="4"/>
  <c r="A205" i="4"/>
  <c r="B569" i="4"/>
  <c r="B798" i="4"/>
  <c r="C637" i="4"/>
  <c r="C606" i="4"/>
  <c r="C431" i="4"/>
  <c r="B505" i="4"/>
  <c r="B454" i="4"/>
  <c r="C309" i="4"/>
  <c r="B421" i="4"/>
  <c r="C170" i="4"/>
  <c r="C320" i="4"/>
  <c r="C159" i="4"/>
  <c r="B388" i="4"/>
  <c r="C184" i="4"/>
  <c r="C330" i="4"/>
  <c r="C22" i="4"/>
  <c r="C310" i="4"/>
  <c r="B287" i="4"/>
  <c r="C453" i="4"/>
  <c r="C559" i="4"/>
  <c r="C130" i="4"/>
  <c r="B337" i="4"/>
  <c r="B73" i="4"/>
  <c r="B229" i="4"/>
  <c r="B707" i="4"/>
  <c r="C642" i="4"/>
  <c r="B637" i="4"/>
  <c r="B618" i="4"/>
  <c r="C316" i="4"/>
  <c r="B800" i="4"/>
  <c r="C609" i="4"/>
  <c r="B444" i="4"/>
  <c r="C393" i="4"/>
  <c r="B1003" i="4"/>
  <c r="C1036" i="4"/>
  <c r="A1055" i="4"/>
  <c r="B498" i="4"/>
  <c r="B570" i="4"/>
  <c r="C681" i="4"/>
  <c r="C904" i="4"/>
  <c r="B736" i="4"/>
  <c r="B651" i="4"/>
  <c r="B86" i="4"/>
  <c r="B329" i="4"/>
  <c r="B19" i="4"/>
  <c r="C114" i="4"/>
  <c r="C664" i="4"/>
  <c r="B659" i="4"/>
  <c r="C69" i="4"/>
  <c r="B122" i="4"/>
  <c r="B228" i="4"/>
  <c r="B1170" i="4"/>
  <c r="B724" i="4"/>
  <c r="C649" i="4"/>
  <c r="C753" i="4"/>
  <c r="C1096" i="4"/>
  <c r="A1166" i="4"/>
  <c r="B773" i="4"/>
  <c r="C21" i="4"/>
  <c r="C1132" i="4"/>
  <c r="C1111" i="4"/>
  <c r="C1115" i="4"/>
  <c r="B29" i="4"/>
  <c r="B237" i="4"/>
  <c r="C166" i="4"/>
  <c r="C290" i="4"/>
  <c r="B143" i="4"/>
  <c r="C218" i="4"/>
  <c r="B529" i="4"/>
  <c r="B645" i="4"/>
  <c r="B247" i="4"/>
  <c r="B767" i="4"/>
  <c r="B556" i="4"/>
  <c r="C377" i="4"/>
  <c r="B987" i="4"/>
  <c r="C847" i="4"/>
  <c r="B1097" i="4"/>
  <c r="B1056" i="4"/>
  <c r="B564" i="4"/>
  <c r="C578" i="4"/>
  <c r="C586" i="4"/>
  <c r="B786" i="4"/>
  <c r="C701" i="4"/>
  <c r="B425" i="4"/>
  <c r="B451" i="4"/>
  <c r="B742" i="4"/>
  <c r="C566" i="4"/>
  <c r="B670" i="4"/>
  <c r="C331" i="4"/>
  <c r="C61" i="4"/>
  <c r="C116" i="4"/>
  <c r="C413" i="4"/>
  <c r="B96" i="4"/>
  <c r="C614" i="4"/>
  <c r="C1026" i="4"/>
  <c r="B991" i="4"/>
  <c r="C257" i="4"/>
  <c r="B220" i="4"/>
  <c r="C928" i="4"/>
  <c r="A1179" i="4"/>
  <c r="C898" i="4"/>
  <c r="C76" i="4"/>
  <c r="C1090" i="4"/>
  <c r="B781" i="4"/>
  <c r="B780" i="4"/>
  <c r="B1186" i="4"/>
  <c r="C959" i="4"/>
  <c r="C1064" i="4"/>
  <c r="C1016" i="4"/>
  <c r="C808" i="4"/>
  <c r="B1121" i="4"/>
  <c r="B860" i="4"/>
  <c r="B998" i="4"/>
  <c r="C744" i="4"/>
  <c r="B1064" i="4"/>
  <c r="C1000" i="4"/>
  <c r="C862" i="4"/>
  <c r="A1084" i="4"/>
  <c r="A864" i="4"/>
  <c r="A419" i="4"/>
  <c r="A1033" i="4"/>
  <c r="C1011" i="4"/>
  <c r="C1049" i="4"/>
  <c r="A886" i="4"/>
  <c r="A430" i="4"/>
  <c r="C7" i="4"/>
  <c r="C105" i="4"/>
  <c r="B980" i="4"/>
  <c r="C625" i="4"/>
  <c r="B588" i="4"/>
  <c r="C537" i="4"/>
  <c r="B1147" i="4"/>
  <c r="B187" i="4"/>
  <c r="C110" i="4"/>
  <c r="C318" i="4"/>
  <c r="C176" i="4"/>
  <c r="B369" i="4"/>
  <c r="C15" i="4"/>
  <c r="B297" i="4"/>
  <c r="B471" i="4"/>
  <c r="B481" i="4"/>
  <c r="C723" i="4"/>
  <c r="B174" i="4"/>
  <c r="B597" i="4"/>
  <c r="B384" i="4"/>
  <c r="B239" i="4"/>
  <c r="C691" i="4"/>
  <c r="C322" i="4"/>
  <c r="C466" i="4"/>
  <c r="B101" i="4"/>
  <c r="C494" i="4"/>
  <c r="C899" i="4"/>
  <c r="B894" i="4"/>
  <c r="B362" i="4"/>
  <c r="C60" i="4"/>
  <c r="C777" i="4"/>
  <c r="C402" i="4"/>
  <c r="B469" i="4"/>
  <c r="C115" i="4"/>
  <c r="C323" i="4"/>
  <c r="C747" i="4"/>
  <c r="B374" i="4"/>
  <c r="B232" i="4"/>
  <c r="B302" i="4"/>
  <c r="B824" i="4"/>
  <c r="C574" i="4"/>
  <c r="C30" i="4"/>
  <c r="C174" i="4"/>
  <c r="C382" i="4"/>
  <c r="C240" i="4"/>
  <c r="C458" i="4"/>
  <c r="C79" i="4"/>
  <c r="B361" i="4"/>
  <c r="B535" i="4"/>
  <c r="B231" i="4"/>
  <c r="C183" i="4"/>
  <c r="B325" i="4"/>
  <c r="C707" i="4"/>
  <c r="C8" i="4"/>
  <c r="B93" i="4"/>
  <c r="B301" i="4"/>
  <c r="C230" i="4"/>
  <c r="C354" i="4"/>
  <c r="B207" i="4"/>
  <c r="C282" i="4"/>
  <c r="C648" i="4"/>
  <c r="B902" i="4"/>
  <c r="C472" i="4"/>
  <c r="C111" i="4"/>
  <c r="B495" i="4"/>
  <c r="B149" i="4"/>
  <c r="B547" i="4"/>
  <c r="B545" i="4"/>
  <c r="C587" i="4"/>
  <c r="C317" i="4"/>
  <c r="B719" i="4"/>
  <c r="C690" i="4"/>
  <c r="C542" i="4"/>
  <c r="B44" i="4"/>
  <c r="B689" i="4"/>
  <c r="B868" i="4"/>
  <c r="C513" i="4"/>
  <c r="B476" i="4"/>
  <c r="C1184" i="4"/>
  <c r="A1051" i="4"/>
  <c r="B623" i="4"/>
  <c r="B639" i="4"/>
  <c r="C185" i="4"/>
  <c r="C213" i="4"/>
  <c r="B72" i="4"/>
  <c r="C16" i="4"/>
  <c r="B405" i="4"/>
  <c r="C2" i="4"/>
  <c r="B521" i="4"/>
  <c r="C34" i="4"/>
  <c r="B553" i="4"/>
  <c r="B434" i="4"/>
  <c r="C712" i="4"/>
  <c r="C140" i="4"/>
  <c r="B300" i="4"/>
  <c r="C121" i="4"/>
  <c r="B1124" i="4"/>
  <c r="C975" i="4"/>
  <c r="B814" i="4"/>
  <c r="C771" i="4"/>
  <c r="A1098" i="4"/>
  <c r="B386" i="4"/>
  <c r="B394" i="4"/>
  <c r="C713" i="4"/>
  <c r="C469" i="4"/>
  <c r="C547" i="4"/>
  <c r="B136" i="4"/>
  <c r="B771" i="4"/>
  <c r="B63" i="4"/>
  <c r="C138" i="4"/>
  <c r="B646" i="4"/>
  <c r="B504" i="4"/>
  <c r="C501" i="4"/>
  <c r="C1099" i="4"/>
  <c r="C850" i="4"/>
  <c r="C805" i="4"/>
  <c r="B850" i="4"/>
  <c r="C497" i="4"/>
  <c r="B460" i="4"/>
  <c r="C409" i="4"/>
  <c r="B1019" i="4"/>
  <c r="C1158" i="4"/>
  <c r="B170" i="4"/>
  <c r="B210" i="4"/>
  <c r="B1042" i="4"/>
  <c r="C1141" i="4"/>
  <c r="C488" i="4"/>
  <c r="B126" i="4"/>
  <c r="B577" i="4"/>
  <c r="B590" i="4"/>
  <c r="C251" i="4"/>
  <c r="C636" i="4"/>
  <c r="C859" i="4"/>
  <c r="B838" i="4"/>
  <c r="B774" i="4"/>
  <c r="B404" i="4"/>
  <c r="C1067" i="4"/>
  <c r="B872" i="4"/>
  <c r="C1162" i="4"/>
  <c r="B1109" i="4"/>
  <c r="C1058" i="4"/>
  <c r="B1023" i="4"/>
  <c r="C1033" i="4"/>
  <c r="B320" i="4"/>
  <c r="C984" i="4"/>
  <c r="C1091" i="4"/>
  <c r="C1021" i="4"/>
  <c r="B658" i="4"/>
  <c r="B356" i="4"/>
  <c r="B1113" i="4"/>
  <c r="C1103" i="4"/>
  <c r="B994" i="4"/>
  <c r="B1002" i="4"/>
  <c r="B700" i="4"/>
  <c r="A1134" i="4"/>
  <c r="C205" i="4"/>
  <c r="C277" i="4"/>
  <c r="C645" i="4"/>
  <c r="C958" i="4"/>
  <c r="B1154" i="4"/>
  <c r="B807" i="4"/>
  <c r="A701" i="4"/>
  <c r="A753" i="4"/>
  <c r="A983" i="4"/>
  <c r="B1067" i="4"/>
  <c r="A1039" i="4"/>
  <c r="A994" i="4"/>
  <c r="A703" i="4"/>
  <c r="A1154" i="4"/>
  <c r="B1005" i="4"/>
  <c r="C225" i="4"/>
  <c r="B60" i="4"/>
  <c r="C9" i="4"/>
  <c r="B1012" i="4"/>
  <c r="B1010" i="4"/>
  <c r="A1151" i="4"/>
  <c r="B114" i="4"/>
  <c r="C508" i="4"/>
  <c r="B417" i="4"/>
  <c r="C454" i="4"/>
  <c r="C996" i="4"/>
  <c r="B616" i="4"/>
  <c r="B1057" i="4"/>
  <c r="C1065" i="4"/>
  <c r="A898" i="4"/>
  <c r="A1093" i="4"/>
  <c r="A747" i="4"/>
  <c r="C1015" i="4"/>
  <c r="A1148" i="4"/>
  <c r="A928" i="4"/>
  <c r="A675" i="4"/>
  <c r="C263" i="4"/>
  <c r="C361" i="4"/>
  <c r="B843" i="4"/>
  <c r="B809" i="4"/>
  <c r="C1135" i="4"/>
  <c r="B1026" i="4"/>
  <c r="B1018" i="4"/>
  <c r="B1136" i="4"/>
  <c r="B629" i="4"/>
  <c r="B709" i="4"/>
  <c r="B716" i="4"/>
  <c r="C329" i="4"/>
  <c r="B1049" i="4"/>
  <c r="B1004" i="4"/>
  <c r="A777" i="4"/>
  <c r="A426" i="4"/>
  <c r="A796" i="4"/>
  <c r="B668" i="4"/>
  <c r="A1034" i="4"/>
  <c r="A807" i="4"/>
  <c r="A859" i="4"/>
  <c r="C109" i="4"/>
  <c r="C1189" i="4"/>
  <c r="C1031" i="4"/>
  <c r="B830" i="4"/>
  <c r="C741" i="4"/>
  <c r="C973" i="4"/>
  <c r="C1182" i="4"/>
  <c r="A1113" i="4"/>
  <c r="C103" i="4"/>
  <c r="B492" i="4"/>
  <c r="C726" i="4"/>
  <c r="A999" i="4"/>
  <c r="A889" i="4"/>
  <c r="C969" i="4"/>
  <c r="A734" i="4"/>
  <c r="A556" i="4"/>
  <c r="A555" i="4"/>
  <c r="C375" i="4"/>
  <c r="B292" i="4"/>
  <c r="B905" i="4"/>
  <c r="C838" i="4"/>
  <c r="C745" i="4"/>
  <c r="A924" i="4"/>
  <c r="A599" i="4"/>
  <c r="A291" i="4"/>
  <c r="C562" i="4"/>
  <c r="C1119" i="4"/>
  <c r="B661" i="4"/>
  <c r="C682" i="4"/>
  <c r="C1013" i="4"/>
  <c r="B881" i="4"/>
  <c r="C983" i="4"/>
  <c r="B744" i="4"/>
  <c r="A349" i="4"/>
  <c r="A448" i="4"/>
  <c r="A296" i="4"/>
  <c r="C487" i="4"/>
  <c r="B514" i="4"/>
  <c r="B468" i="4"/>
  <c r="B522" i="4"/>
  <c r="C806" i="4"/>
  <c r="B1090" i="4"/>
  <c r="C863" i="4"/>
  <c r="C968" i="4"/>
  <c r="A469" i="4"/>
  <c r="A636" i="4"/>
  <c r="A472" i="4"/>
  <c r="B42" i="4"/>
  <c r="C119" i="4"/>
  <c r="B82" i="4"/>
  <c r="B36" i="4"/>
  <c r="C673" i="4"/>
  <c r="B636" i="4"/>
  <c r="C457" i="4"/>
  <c r="B1076" i="4"/>
  <c r="B1138" i="4"/>
  <c r="A1135" i="4"/>
  <c r="B876" i="4"/>
  <c r="A1117" i="4"/>
  <c r="A809" i="4"/>
  <c r="A799" i="4"/>
  <c r="A554" i="4"/>
  <c r="A1171" i="4"/>
  <c r="A860" i="4"/>
  <c r="A602" i="4"/>
  <c r="B1081" i="4"/>
  <c r="B1082" i="4"/>
  <c r="B935" i="4"/>
  <c r="A998" i="4"/>
  <c r="A1012" i="4"/>
  <c r="A658" i="4"/>
  <c r="A721" i="4"/>
  <c r="A1114" i="4"/>
  <c r="A919" i="4"/>
  <c r="A971" i="4"/>
  <c r="A218" i="4"/>
  <c r="C1039" i="4"/>
  <c r="C1142" i="4"/>
  <c r="A1173" i="4"/>
  <c r="B1011" i="4"/>
  <c r="A775" i="4"/>
  <c r="A757" i="4"/>
  <c r="A827" i="4"/>
  <c r="A1143" i="4"/>
  <c r="A784" i="4"/>
  <c r="A368" i="4"/>
  <c r="C791" i="4"/>
  <c r="C593" i="4"/>
  <c r="A1028" i="4"/>
  <c r="B1015" i="4"/>
  <c r="A1181" i="4"/>
  <c r="A873" i="4"/>
  <c r="A863" i="4"/>
  <c r="A487" i="4"/>
  <c r="A1128" i="4"/>
  <c r="A988" i="4"/>
  <c r="A535" i="4"/>
  <c r="A428" i="4"/>
  <c r="A444" i="4"/>
  <c r="A395" i="4"/>
  <c r="A588" i="4"/>
  <c r="A1062" i="4"/>
  <c r="A909" i="4"/>
  <c r="A899" i="4"/>
  <c r="A961" i="4"/>
  <c r="A432" i="4"/>
  <c r="A484" i="4"/>
  <c r="A438" i="4"/>
  <c r="A679" i="4"/>
  <c r="A1125" i="4"/>
  <c r="B947" i="4"/>
  <c r="A759" i="4"/>
  <c r="A741" i="4"/>
  <c r="A811" i="4"/>
  <c r="A447" i="4"/>
  <c r="A649" i="4"/>
  <c r="A624" i="4"/>
  <c r="A534" i="4"/>
  <c r="A149" i="4"/>
  <c r="A355" i="4"/>
  <c r="A1132" i="4"/>
  <c r="A954" i="4"/>
  <c r="A944" i="4"/>
  <c r="A1006" i="4"/>
  <c r="A522" i="4"/>
  <c r="A525" i="4"/>
  <c r="A499" i="4"/>
  <c r="B426" i="4"/>
  <c r="C101" i="4"/>
  <c r="C661" i="4"/>
  <c r="B985" i="4"/>
  <c r="B864" i="4"/>
  <c r="B1139" i="4"/>
  <c r="A725" i="4"/>
  <c r="A1079" i="4"/>
  <c r="B652" i="4"/>
  <c r="B1083" i="4"/>
  <c r="A1121" i="4"/>
  <c r="A755" i="4"/>
  <c r="A1131" i="4"/>
  <c r="B224" i="4"/>
  <c r="C581" i="4"/>
  <c r="B1073" i="4"/>
  <c r="C894" i="4"/>
  <c r="C1187" i="4"/>
  <c r="B1134" i="4"/>
  <c r="C852" i="4"/>
  <c r="B979" i="4"/>
  <c r="B196" i="4"/>
  <c r="C327" i="4"/>
  <c r="B1035" i="4"/>
  <c r="C710" i="4"/>
  <c r="B1087" i="4"/>
  <c r="A1142" i="4"/>
  <c r="A947" i="4"/>
  <c r="A396" i="4"/>
  <c r="A865" i="4"/>
  <c r="C209" i="4"/>
  <c r="B1024" i="4"/>
  <c r="A969" i="4"/>
  <c r="A532" i="4"/>
  <c r="B199" i="4"/>
  <c r="C1010" i="4"/>
  <c r="B847" i="4"/>
  <c r="C113" i="4"/>
  <c r="B76" i="4"/>
  <c r="C25" i="4"/>
  <c r="B1028" i="4"/>
  <c r="C1008" i="4"/>
  <c r="C108" i="4"/>
  <c r="C148" i="4"/>
  <c r="C33" i="4"/>
  <c r="B641" i="4"/>
  <c r="C874" i="4"/>
  <c r="C896" i="4"/>
  <c r="A822" i="4"/>
  <c r="A637" i="4"/>
  <c r="A882" i="4"/>
  <c r="C903" i="4"/>
  <c r="B915" i="4"/>
  <c r="A852" i="4"/>
  <c r="A904" i="4"/>
  <c r="A934" i="4"/>
  <c r="A699" i="4"/>
  <c r="A561" i="4"/>
  <c r="A294" i="4"/>
  <c r="C261" i="4"/>
  <c r="B336" i="4"/>
  <c r="C301" i="4"/>
  <c r="C1185" i="4"/>
  <c r="C814" i="4"/>
  <c r="C842" i="4"/>
  <c r="B1054" i="4"/>
  <c r="A993" i="4"/>
  <c r="A410" i="4"/>
  <c r="A284" i="4"/>
  <c r="C552" i="4"/>
  <c r="C1163" i="4"/>
  <c r="B1014" i="4"/>
  <c r="B627" i="4"/>
  <c r="B1013" i="4"/>
  <c r="C962" i="4"/>
  <c r="B799" i="4"/>
  <c r="C65" i="4"/>
  <c r="A409" i="4"/>
  <c r="A598" i="4"/>
  <c r="A277" i="4"/>
  <c r="B448" i="4"/>
  <c r="C477" i="4"/>
  <c r="B672" i="4"/>
  <c r="C485" i="4"/>
  <c r="C826" i="4"/>
  <c r="B1166" i="4"/>
  <c r="C1149" i="4"/>
  <c r="B826" i="4"/>
  <c r="A466" i="4"/>
  <c r="A482" i="4"/>
  <c r="A176" i="4"/>
  <c r="C5" i="4"/>
  <c r="B80" i="4"/>
  <c r="C45" i="4"/>
  <c r="C933" i="4"/>
  <c r="B954" i="4"/>
  <c r="B978" i="4"/>
  <c r="C677" i="4"/>
  <c r="B1041" i="4"/>
  <c r="C1143" i="4"/>
  <c r="A1054" i="4"/>
  <c r="A1116" i="4"/>
  <c r="A906" i="4"/>
  <c r="A896" i="4"/>
  <c r="A958" i="4"/>
  <c r="A547" i="4"/>
  <c r="A1045" i="4"/>
  <c r="A687" i="4"/>
  <c r="A595" i="4"/>
  <c r="B933" i="4"/>
  <c r="C916" i="4"/>
  <c r="A1168" i="4"/>
  <c r="B912" i="4"/>
  <c r="A756" i="4"/>
  <c r="A738" i="4"/>
  <c r="A808" i="4"/>
  <c r="C1110" i="4"/>
  <c r="A742" i="4"/>
  <c r="A477" i="4"/>
  <c r="A156" i="4"/>
  <c r="C1139" i="4"/>
  <c r="B972" i="4"/>
  <c r="C1177" i="4"/>
  <c r="A1155" i="4"/>
  <c r="A854" i="4"/>
  <c r="A844" i="4"/>
  <c r="A366" i="4"/>
  <c r="C1001" i="4"/>
  <c r="A946" i="4"/>
  <c r="A763" i="4"/>
  <c r="B1066" i="4"/>
  <c r="B764" i="4"/>
  <c r="A1118" i="4"/>
  <c r="A1180" i="4"/>
  <c r="A970" i="4"/>
  <c r="A960" i="4"/>
  <c r="A1022" i="4"/>
  <c r="A464" i="4"/>
  <c r="A1133" i="4"/>
  <c r="A815" i="4"/>
  <c r="A512" i="4"/>
  <c r="A670" i="4"/>
  <c r="A433" i="4"/>
  <c r="A38" i="4"/>
  <c r="A415" i="4"/>
  <c r="C873" i="4"/>
  <c r="A996" i="4"/>
  <c r="A978" i="4"/>
  <c r="A705" i="4"/>
  <c r="A582" i="4"/>
  <c r="A567" i="4"/>
  <c r="A517" i="4"/>
  <c r="A490" i="4"/>
  <c r="C960" i="4"/>
  <c r="A1139" i="4"/>
  <c r="A838" i="4"/>
  <c r="A828" i="4"/>
  <c r="A669" i="4"/>
  <c r="A731" i="4"/>
  <c r="A393" i="4"/>
  <c r="A597" i="4"/>
  <c r="A357" i="4"/>
  <c r="A600" i="4"/>
  <c r="A501" i="4"/>
  <c r="A1047" i="4"/>
  <c r="A698" i="4"/>
  <c r="A688" i="4"/>
  <c r="A750" i="4"/>
  <c r="A345" i="4"/>
  <c r="A612" i="4"/>
  <c r="A566" i="4"/>
  <c r="A137" i="4"/>
  <c r="A1163" i="4"/>
  <c r="C998" i="4"/>
  <c r="A804" i="4"/>
  <c r="A786" i="4"/>
  <c r="A856" i="4"/>
  <c r="A533" i="4"/>
  <c r="C1035" i="4"/>
  <c r="B420" i="4"/>
  <c r="C815" i="4"/>
  <c r="B1071" i="4"/>
  <c r="A1060" i="4"/>
  <c r="A1042" i="4"/>
  <c r="A895" i="4"/>
  <c r="B1075" i="4"/>
  <c r="C193" i="4"/>
  <c r="C1145" i="4"/>
  <c r="B1159" i="4"/>
  <c r="A917" i="4"/>
  <c r="B803" i="4"/>
  <c r="C268" i="4"/>
  <c r="C742" i="4"/>
  <c r="C1154" i="4"/>
  <c r="B1119" i="4"/>
  <c r="C385" i="4"/>
  <c r="B348" i="4"/>
  <c r="C1056" i="4"/>
  <c r="A1115" i="4"/>
  <c r="C324" i="4"/>
  <c r="C332" i="4"/>
  <c r="B753" i="4"/>
  <c r="C858" i="4"/>
  <c r="C1181" i="4"/>
  <c r="C1062" i="4"/>
  <c r="A770" i="4"/>
  <c r="C1088" i="4"/>
  <c r="A605" i="4"/>
  <c r="C1118" i="4"/>
  <c r="A1159" i="4"/>
  <c r="A800" i="4"/>
  <c r="A486" i="4"/>
  <c r="C519" i="4"/>
  <c r="C617" i="4"/>
  <c r="B1099" i="4"/>
  <c r="C908" i="4"/>
  <c r="C1157" i="4"/>
  <c r="C949" i="4"/>
  <c r="B865" i="4"/>
  <c r="B999" i="4"/>
  <c r="C389" i="4"/>
  <c r="C429" i="4"/>
  <c r="C942" i="4"/>
  <c r="B1122" i="4"/>
  <c r="C1160" i="4"/>
  <c r="B1123" i="4"/>
  <c r="A992" i="4"/>
  <c r="A592" i="4"/>
  <c r="A879" i="4"/>
  <c r="C1084" i="4"/>
  <c r="A1077" i="4"/>
  <c r="A682" i="4"/>
  <c r="A646" i="4"/>
  <c r="A848" i="4"/>
  <c r="A557" i="4"/>
  <c r="A263" i="4"/>
  <c r="A216" i="4"/>
  <c r="B973" i="4"/>
  <c r="C380" i="4"/>
  <c r="B391" i="4"/>
  <c r="B609" i="4"/>
  <c r="B1167" i="4"/>
  <c r="C433" i="4"/>
  <c r="B268" i="4"/>
  <c r="A526" i="4"/>
  <c r="A576" i="4"/>
  <c r="A217" i="4"/>
  <c r="C231" i="4"/>
  <c r="B258" i="4"/>
  <c r="B212" i="4"/>
  <c r="B266" i="4"/>
  <c r="B620" i="4"/>
  <c r="C569" i="4"/>
  <c r="B1051" i="4"/>
  <c r="C1109" i="4"/>
  <c r="A390" i="4"/>
  <c r="A421" i="4"/>
  <c r="A385" i="4"/>
  <c r="C492" i="4"/>
  <c r="C596" i="4"/>
  <c r="C532" i="4"/>
  <c r="B778" i="4"/>
  <c r="C417" i="4"/>
  <c r="B380" i="4"/>
  <c r="C201" i="4"/>
  <c r="A761" i="4"/>
  <c r="A350" i="4"/>
  <c r="A475" i="4"/>
  <c r="A50" i="4"/>
  <c r="B1126" i="4"/>
  <c r="C124" i="4"/>
  <c r="B135" i="4"/>
  <c r="C946" i="4"/>
  <c r="B911" i="4"/>
  <c r="C177" i="4"/>
  <c r="B12" i="4"/>
  <c r="C1122" i="4"/>
  <c r="B959" i="4"/>
  <c r="C1097" i="4"/>
  <c r="A1174" i="4"/>
  <c r="A989" i="4"/>
  <c r="A979" i="4"/>
  <c r="A702" i="4"/>
  <c r="A524" i="4"/>
  <c r="A877" i="4"/>
  <c r="A929" i="4"/>
  <c r="A572" i="4"/>
  <c r="B540" i="4"/>
  <c r="C1120" i="4"/>
  <c r="A1066" i="4"/>
  <c r="B1148" i="4"/>
  <c r="A839" i="4"/>
  <c r="A821" i="4"/>
  <c r="A891" i="4"/>
  <c r="A1100" i="4"/>
  <c r="A912" i="4"/>
  <c r="A537" i="4"/>
  <c r="B943" i="4"/>
  <c r="C337" i="4"/>
  <c r="A1092" i="4"/>
  <c r="B1152" i="4"/>
  <c r="A1074" i="4"/>
  <c r="A937" i="4"/>
  <c r="A927" i="4"/>
  <c r="A404" i="4"/>
  <c r="B819" i="4"/>
  <c r="A773" i="4"/>
  <c r="A452" i="4"/>
  <c r="C1028" i="4"/>
  <c r="B1112" i="4"/>
  <c r="C823" i="4"/>
  <c r="A1063" i="4"/>
  <c r="A714" i="4"/>
  <c r="A704" i="4"/>
  <c r="A766" i="4"/>
  <c r="A437" i="4"/>
  <c r="A1005" i="4"/>
  <c r="A718" i="4"/>
  <c r="A485" i="4"/>
  <c r="A493" i="4"/>
  <c r="A135" i="4"/>
  <c r="A283" i="4"/>
  <c r="A1099" i="4"/>
  <c r="B842" i="4"/>
  <c r="A740" i="4"/>
  <c r="A722" i="4"/>
  <c r="A792" i="4"/>
  <c r="A405" i="4"/>
  <c r="A634" i="4"/>
  <c r="A604" i="4"/>
  <c r="A656" i="4"/>
  <c r="B951" i="4"/>
  <c r="A1058" i="4"/>
  <c r="A921" i="4"/>
  <c r="A911" i="4"/>
  <c r="A500" i="4"/>
  <c r="A510" i="4"/>
  <c r="A480" i="4"/>
  <c r="A594" i="4"/>
  <c r="A610" i="4"/>
  <c r="A97" i="4"/>
  <c r="A671" i="4"/>
  <c r="A1105" i="4"/>
  <c r="A781" i="4"/>
  <c r="A771" i="4"/>
  <c r="A833" i="4"/>
  <c r="A515" i="4"/>
  <c r="A356" i="4"/>
  <c r="B1027" i="4"/>
  <c r="C503" i="4"/>
  <c r="B737" i="4"/>
  <c r="C561" i="4"/>
  <c r="C900" i="4"/>
  <c r="A1014" i="4"/>
  <c r="A746" i="4"/>
  <c r="A798" i="4"/>
  <c r="A730" i="4"/>
  <c r="C1102" i="4"/>
  <c r="B963" i="4"/>
  <c r="A1059" i="4"/>
  <c r="A748" i="4"/>
  <c r="C1126" i="4"/>
  <c r="B586" i="4"/>
  <c r="C934" i="4"/>
  <c r="C943" i="4"/>
  <c r="B986" i="4"/>
  <c r="C1080" i="4"/>
  <c r="B568" i="4"/>
  <c r="B1047" i="4"/>
  <c r="C950" i="4"/>
  <c r="B585" i="4"/>
  <c r="C589" i="4"/>
  <c r="B901" i="4"/>
  <c r="C1144" i="4"/>
  <c r="B983" i="4"/>
  <c r="A1080" i="4"/>
  <c r="A940" i="4"/>
  <c r="A1137" i="4"/>
  <c r="C1020" i="4"/>
  <c r="B801" i="4"/>
  <c r="C1188" i="4"/>
  <c r="A962" i="4"/>
  <c r="A1050" i="4"/>
  <c r="B480" i="4"/>
  <c r="C935" i="4"/>
  <c r="C941" i="4"/>
  <c r="C1150" i="4"/>
  <c r="C1050" i="4"/>
  <c r="B997" i="4"/>
  <c r="C1108" i="4"/>
  <c r="A1184" i="4"/>
  <c r="B740" i="4"/>
  <c r="C939" i="4"/>
  <c r="B1162" i="4"/>
  <c r="B396" i="4"/>
  <c r="B827" i="4"/>
  <c r="A1185" i="4"/>
  <c r="A819" i="4"/>
  <c r="A562" i="4"/>
  <c r="A952" i="4"/>
  <c r="C761" i="4"/>
  <c r="B1143" i="4"/>
  <c r="A841" i="4"/>
  <c r="A359" i="4"/>
  <c r="A837" i="4"/>
  <c r="A388" i="4"/>
  <c r="A256" i="4"/>
  <c r="B626" i="4"/>
  <c r="B580" i="4"/>
  <c r="B698" i="4"/>
  <c r="C711" i="4"/>
  <c r="B1058" i="4"/>
  <c r="B1034" i="4"/>
  <c r="C1128" i="4"/>
  <c r="C1153" i="4"/>
  <c r="A665" i="4"/>
  <c r="A403" i="4"/>
  <c r="A190" i="4"/>
  <c r="B192" i="4"/>
  <c r="C221" i="4"/>
  <c r="C865" i="4"/>
  <c r="C229" i="4"/>
  <c r="B946" i="4"/>
  <c r="C819" i="4"/>
  <c r="C893" i="4"/>
  <c r="C974" i="4"/>
  <c r="A383" i="4"/>
  <c r="A399" i="4"/>
  <c r="A10" i="4"/>
  <c r="B886" i="4"/>
  <c r="B565" i="4"/>
  <c r="B966" i="4"/>
  <c r="C1055" i="4"/>
  <c r="C1112" i="4"/>
  <c r="B600" i="4"/>
  <c r="C881" i="4"/>
  <c r="A754" i="4"/>
  <c r="A516" i="4"/>
  <c r="A177" i="4"/>
  <c r="A20" i="4"/>
  <c r="B324" i="4"/>
  <c r="B442" i="4"/>
  <c r="C455" i="4"/>
  <c r="C553" i="4"/>
  <c r="B1163" i="4"/>
  <c r="C1164" i="4"/>
  <c r="C901" i="4"/>
  <c r="B784" i="4"/>
  <c r="C705" i="4"/>
  <c r="B1072" i="4"/>
  <c r="A1089" i="4"/>
  <c r="A733" i="4"/>
  <c r="A723" i="4"/>
  <c r="A785" i="4"/>
  <c r="A1067" i="4"/>
  <c r="A708" i="4"/>
  <c r="A760" i="4"/>
  <c r="A347" i="4"/>
  <c r="B760" i="4"/>
  <c r="B1111" i="4"/>
  <c r="C921" i="4"/>
  <c r="A1048" i="4"/>
  <c r="A918" i="4"/>
  <c r="A908" i="4"/>
  <c r="A494" i="4"/>
  <c r="A1073" i="4"/>
  <c r="A739" i="4"/>
  <c r="A511" i="4"/>
  <c r="C689" i="4"/>
  <c r="C1032" i="4"/>
  <c r="A1182" i="4"/>
  <c r="B995" i="4"/>
  <c r="A1029" i="4"/>
  <c r="A677" i="4"/>
  <c r="A674" i="4"/>
  <c r="A377" i="4"/>
  <c r="A1090" i="4"/>
  <c r="A943" i="4"/>
  <c r="A425" i="4"/>
  <c r="C473" i="4"/>
  <c r="B955" i="4"/>
  <c r="C787" i="4"/>
  <c r="A1153" i="4"/>
  <c r="A797" i="4"/>
  <c r="A787" i="4"/>
  <c r="A849" i="4"/>
  <c r="A1023" i="4"/>
  <c r="A836" i="4"/>
  <c r="A888" i="4"/>
  <c r="A520" i="4"/>
  <c r="A663" i="4"/>
  <c r="A128" i="4"/>
  <c r="A468" i="4"/>
  <c r="A1189" i="4"/>
  <c r="B1084" i="4"/>
  <c r="A823" i="4"/>
  <c r="A805" i="4"/>
  <c r="A875" i="4"/>
  <c r="A575" i="4"/>
  <c r="A378" i="4"/>
  <c r="A62" i="4"/>
  <c r="A483" i="4"/>
  <c r="B1187" i="4"/>
  <c r="A1018" i="4"/>
  <c r="A1008" i="4"/>
  <c r="A650" i="4"/>
  <c r="A319" i="4"/>
  <c r="A589" i="4"/>
  <c r="A563" i="4"/>
  <c r="A414" i="4"/>
  <c r="A603" i="4"/>
  <c r="A306" i="4"/>
  <c r="A498" i="4"/>
  <c r="C976" i="4"/>
  <c r="A868" i="4"/>
  <c r="A850" i="4"/>
  <c r="A920" i="4"/>
  <c r="A661" i="4"/>
  <c r="A439" i="4"/>
  <c r="A389" i="4"/>
  <c r="A423" i="4"/>
  <c r="C855" i="4"/>
  <c r="A1096" i="4"/>
  <c r="A966" i="4"/>
  <c r="A956" i="4"/>
  <c r="A590" i="4"/>
  <c r="A530" i="4"/>
  <c r="A569" i="4"/>
  <c r="A1186" i="4"/>
  <c r="A700" i="4"/>
  <c r="A638" i="4"/>
  <c r="A608" i="4"/>
  <c r="A418" i="4"/>
  <c r="A322" i="4"/>
  <c r="A48" i="4"/>
  <c r="A401" i="4"/>
  <c r="A96" i="4"/>
  <c r="A313" i="4"/>
  <c r="A402" i="4"/>
  <c r="A317" i="4"/>
  <c r="A87" i="4"/>
  <c r="A29" i="4"/>
  <c r="A270" i="4"/>
  <c r="A154" i="4"/>
  <c r="A341" i="4"/>
  <c r="A325" i="4"/>
  <c r="A295" i="4"/>
  <c r="A237" i="4"/>
  <c r="A139" i="4"/>
  <c r="A587" i="4"/>
  <c r="A280" i="4"/>
  <c r="A272" i="4"/>
  <c r="A146" i="4"/>
  <c r="A116" i="4"/>
  <c r="A141" i="4"/>
  <c r="A491" i="4"/>
  <c r="A450" i="4"/>
  <c r="A145" i="4"/>
  <c r="A15" i="4"/>
  <c r="A324" i="4"/>
  <c r="A112" i="4"/>
  <c r="A427" i="4"/>
  <c r="A70" i="4"/>
  <c r="B84" i="4"/>
  <c r="B923" i="4"/>
  <c r="A1072" i="4"/>
  <c r="A712" i="4"/>
  <c r="C994" i="4"/>
  <c r="A681" i="4"/>
  <c r="A941" i="4"/>
  <c r="A508" i="4"/>
  <c r="B298" i="4"/>
  <c r="B338" i="4"/>
  <c r="B1150" i="4"/>
  <c r="C868" i="4"/>
  <c r="B952" i="4"/>
  <c r="B633" i="4"/>
  <c r="A307" i="4"/>
  <c r="A549" i="4"/>
  <c r="A641" i="4"/>
  <c r="C236" i="4"/>
  <c r="B311" i="4"/>
  <c r="C276" i="4"/>
  <c r="B941" i="4"/>
  <c r="C161" i="4"/>
  <c r="B124" i="4"/>
  <c r="B769" i="4"/>
  <c r="A1017" i="4"/>
  <c r="A478" i="4"/>
  <c r="A392" i="4"/>
  <c r="A223" i="4"/>
  <c r="C749" i="4"/>
  <c r="C502" i="4"/>
  <c r="B513" i="4"/>
  <c r="C1131" i="4"/>
  <c r="B936" i="4"/>
  <c r="B745" i="4"/>
  <c r="B1173" i="4"/>
  <c r="A751" i="4"/>
  <c r="A339" i="4"/>
  <c r="A118" i="4"/>
  <c r="C333" i="4"/>
  <c r="C920" i="4"/>
  <c r="C405" i="4"/>
  <c r="B416" i="4"/>
  <c r="B776" i="4"/>
  <c r="C1005" i="4"/>
  <c r="C1086" i="4"/>
  <c r="C986" i="4"/>
  <c r="B1070" i="4"/>
  <c r="C1053" i="4"/>
  <c r="B1043" i="4"/>
  <c r="C1168" i="4"/>
  <c r="A820" i="4"/>
  <c r="A802" i="4"/>
  <c r="A872" i="4"/>
  <c r="C832" i="4"/>
  <c r="A870" i="4"/>
  <c r="A398" i="4"/>
  <c r="A333" i="4"/>
  <c r="C81" i="4"/>
  <c r="A1156" i="4"/>
  <c r="B896" i="4"/>
  <c r="A1138" i="4"/>
  <c r="A1001" i="4"/>
  <c r="A991" i="4"/>
  <c r="A660" i="4"/>
  <c r="B1095" i="4"/>
  <c r="A901" i="4"/>
  <c r="A365" i="4"/>
  <c r="C1165" i="4"/>
  <c r="B858" i="4"/>
  <c r="A1065" i="4"/>
  <c r="A1127" i="4"/>
  <c r="A778" i="4"/>
  <c r="A768" i="4"/>
  <c r="A830" i="4"/>
  <c r="A358" i="4"/>
  <c r="A794" i="4"/>
  <c r="A846" i="4"/>
  <c r="A406" i="4"/>
  <c r="C693" i="4"/>
  <c r="B1185" i="4"/>
  <c r="B1180" i="4"/>
  <c r="C912" i="4"/>
  <c r="A884" i="4"/>
  <c r="A866" i="4"/>
  <c r="A936" i="4"/>
  <c r="A1010" i="4"/>
  <c r="A662" i="4"/>
  <c r="A654" i="4"/>
  <c r="A163" i="4"/>
  <c r="A474" i="4"/>
  <c r="A77" i="4"/>
  <c r="A618" i="4"/>
  <c r="C1113" i="4"/>
  <c r="A1032" i="4"/>
  <c r="A902" i="4"/>
  <c r="A892" i="4"/>
  <c r="A462" i="4"/>
  <c r="A795" i="4"/>
  <c r="A457" i="4"/>
  <c r="A513" i="4"/>
  <c r="A629" i="4"/>
  <c r="A1111" i="4"/>
  <c r="A762" i="4"/>
  <c r="A752" i="4"/>
  <c r="A814" i="4"/>
  <c r="A473" i="4"/>
  <c r="A676" i="4"/>
  <c r="A630" i="4"/>
  <c r="A580" i="4"/>
  <c r="A305" i="4"/>
  <c r="A276" i="4"/>
  <c r="A1146" i="4"/>
  <c r="B967" i="4"/>
  <c r="A951" i="4"/>
  <c r="A933" i="4"/>
  <c r="A1003" i="4"/>
  <c r="A492" i="4"/>
  <c r="A506" i="4"/>
  <c r="B880" i="4"/>
  <c r="C1125" i="4"/>
  <c r="B712" i="4"/>
  <c r="B1153" i="4"/>
  <c r="C902" i="4"/>
  <c r="A1141" i="4"/>
  <c r="A743" i="4"/>
  <c r="A779" i="4"/>
  <c r="A720" i="4"/>
  <c r="C601" i="4"/>
  <c r="B944" i="4"/>
  <c r="A765" i="4"/>
  <c r="A817" i="4"/>
  <c r="A772" i="4"/>
  <c r="C670" i="4"/>
  <c r="C481" i="4"/>
  <c r="B316" i="4"/>
  <c r="C265" i="4"/>
  <c r="B875" i="4"/>
  <c r="C917" i="4"/>
  <c r="A1087" i="4"/>
  <c r="B370" i="4"/>
  <c r="B314" i="4"/>
  <c r="C425" i="4"/>
  <c r="C1045" i="4"/>
  <c r="B657" i="4"/>
  <c r="C816" i="4"/>
  <c r="A957" i="4"/>
  <c r="A1009" i="4"/>
  <c r="A813" i="4"/>
  <c r="B815" i="4"/>
  <c r="A1124" i="4"/>
  <c r="A1106" i="4"/>
  <c r="A959" i="4"/>
  <c r="B956" i="4"/>
  <c r="B950" i="4"/>
  <c r="C1148" i="4"/>
  <c r="B790" i="4"/>
  <c r="B833" i="4"/>
  <c r="B890" i="4"/>
  <c r="B914" i="4"/>
  <c r="B908" i="4"/>
  <c r="C1116" i="4"/>
  <c r="B183" i="4"/>
  <c r="B813" i="4"/>
  <c r="B848" i="4"/>
  <c r="C846" i="4"/>
  <c r="B1100" i="4"/>
  <c r="A1123" i="4"/>
  <c r="A812" i="4"/>
  <c r="C848" i="4"/>
  <c r="C995" i="4"/>
  <c r="C925" i="4"/>
  <c r="C1040" i="4"/>
  <c r="A834" i="4"/>
  <c r="C985" i="4"/>
  <c r="A907" i="4"/>
  <c r="A361" i="4"/>
  <c r="A130" i="4"/>
  <c r="C801" i="4"/>
  <c r="B2" i="4"/>
  <c r="C782" i="4"/>
  <c r="B10" i="4"/>
  <c r="B364" i="4"/>
  <c r="C313" i="4"/>
  <c r="B1188" i="4"/>
  <c r="B1106" i="4"/>
  <c r="A639" i="4"/>
  <c r="A655" i="4"/>
  <c r="A183" i="4"/>
  <c r="B554" i="4"/>
  <c r="C631" i="4"/>
  <c r="B594" i="4"/>
  <c r="B548" i="4"/>
  <c r="C1100" i="4"/>
  <c r="C956" i="4"/>
  <c r="B1017" i="4"/>
  <c r="A678" i="4"/>
  <c r="A644" i="4"/>
  <c r="A90" i="4"/>
  <c r="A197" i="4"/>
  <c r="B68" i="4"/>
  <c r="B186" i="4"/>
  <c r="C199" i="4"/>
  <c r="C297" i="4"/>
  <c r="B907" i="4"/>
  <c r="B937" i="4"/>
  <c r="C1007" i="4"/>
  <c r="A824" i="4"/>
  <c r="A489" i="4"/>
  <c r="A47" i="4"/>
  <c r="B423" i="4"/>
  <c r="C452" i="4"/>
  <c r="B1117" i="4"/>
  <c r="C460" i="4"/>
  <c r="B108" i="4"/>
  <c r="C57" i="4"/>
  <c r="B932" i="4"/>
  <c r="C577" i="4"/>
  <c r="B284" i="4"/>
  <c r="C864" i="4"/>
  <c r="A1083" i="4"/>
  <c r="B892" i="4"/>
  <c r="A903" i="4"/>
  <c r="A885" i="4"/>
  <c r="A955" i="4"/>
  <c r="B1059" i="4"/>
  <c r="A697" i="4"/>
  <c r="A391" i="4"/>
  <c r="B939" i="4"/>
  <c r="C1173" i="4"/>
  <c r="A1071" i="4"/>
  <c r="B1132" i="4"/>
  <c r="A1053" i="4"/>
  <c r="A745" i="4"/>
  <c r="A735" i="4"/>
  <c r="A633" i="4"/>
  <c r="A1043" i="4"/>
  <c r="A732" i="4"/>
  <c r="A346" i="4"/>
  <c r="C217" i="4"/>
  <c r="B1092" i="4"/>
  <c r="C966" i="4"/>
  <c r="A1046" i="4"/>
  <c r="A861" i="4"/>
  <c r="A851" i="4"/>
  <c r="A913" i="4"/>
  <c r="A351" i="4"/>
  <c r="A964" i="4"/>
  <c r="A1016" i="4"/>
  <c r="A354" i="4"/>
  <c r="B28" i="4"/>
  <c r="C1017" i="4"/>
  <c r="A1040" i="4"/>
  <c r="B1031" i="4"/>
  <c r="A967" i="4"/>
  <c r="A949" i="4"/>
  <c r="A1019" i="4"/>
  <c r="B940" i="4"/>
  <c r="A825" i="4"/>
  <c r="A647" i="4"/>
  <c r="A89" i="4"/>
  <c r="A640" i="4"/>
  <c r="A2" i="4"/>
  <c r="A441" i="4"/>
  <c r="B1088" i="4"/>
  <c r="A1122" i="4"/>
  <c r="A985" i="4"/>
  <c r="A975" i="4"/>
  <c r="A628" i="4"/>
  <c r="A574" i="4"/>
  <c r="A544" i="4"/>
  <c r="A266" i="4"/>
  <c r="A460" i="4"/>
  <c r="A1169" i="4"/>
  <c r="A845" i="4"/>
  <c r="A835" i="4"/>
  <c r="A897" i="4"/>
  <c r="A643" i="4"/>
  <c r="A420" i="4"/>
  <c r="A374" i="4"/>
  <c r="A407" i="4"/>
  <c r="A246" i="4"/>
  <c r="A551" i="4"/>
  <c r="A1061" i="4"/>
  <c r="A1160" i="4"/>
  <c r="A695" i="4"/>
  <c r="A1020" i="4"/>
  <c r="A683" i="4"/>
  <c r="A303" i="4"/>
  <c r="A585" i="4"/>
  <c r="A235" i="4"/>
  <c r="A400" i="4"/>
  <c r="B1068" i="4"/>
  <c r="A1101" i="4"/>
  <c r="A793" i="4"/>
  <c r="A783" i="4"/>
  <c r="A583" i="4"/>
  <c r="A1056" i="4"/>
  <c r="B466" i="4"/>
  <c r="C981" i="4"/>
  <c r="C871" i="4"/>
  <c r="C465" i="4"/>
  <c r="B887" i="4"/>
  <c r="A905" i="4"/>
  <c r="A615" i="4"/>
  <c r="A709" i="4"/>
  <c r="B156" i="4"/>
  <c r="A1147" i="4"/>
  <c r="A935" i="4"/>
  <c r="A987" i="4"/>
  <c r="C594" i="4"/>
  <c r="C1183" i="4"/>
  <c r="C1176" i="4"/>
  <c r="C952" i="4"/>
  <c r="C1137" i="4"/>
  <c r="B1105" i="4"/>
  <c r="C926" i="4"/>
  <c r="A1177" i="4"/>
  <c r="B295" i="4"/>
  <c r="B989" i="4"/>
  <c r="B816" i="4"/>
  <c r="B1183" i="4"/>
  <c r="B805" i="4"/>
  <c r="B1171" i="4"/>
  <c r="A788" i="4"/>
  <c r="A840" i="4"/>
  <c r="A806" i="4"/>
  <c r="C1037" i="4"/>
  <c r="A1097" i="4"/>
  <c r="A810" i="4"/>
  <c r="A862" i="4"/>
  <c r="A858" i="4"/>
  <c r="B792" i="4"/>
  <c r="C1146" i="4"/>
  <c r="B965" i="4"/>
  <c r="C1076" i="4"/>
  <c r="B879" i="4"/>
  <c r="C273" i="4"/>
  <c r="A1108" i="4"/>
  <c r="C308" i="4"/>
  <c r="B464" i="4"/>
  <c r="B624" i="4"/>
  <c r="C970" i="4"/>
  <c r="C895" i="4"/>
  <c r="A1150" i="4"/>
  <c r="A1002" i="4"/>
  <c r="A1049" i="4"/>
  <c r="A1025" i="4"/>
  <c r="C839" i="4"/>
  <c r="B1120" i="4"/>
  <c r="A1144" i="4"/>
  <c r="A1004" i="4"/>
  <c r="A1094" i="4"/>
  <c r="A586" i="4"/>
  <c r="A531" i="4"/>
  <c r="A107" i="4"/>
  <c r="C746" i="4"/>
  <c r="B789" i="4"/>
  <c r="B1065" i="4"/>
  <c r="C797" i="4"/>
  <c r="B584" i="4"/>
  <c r="C936" i="4"/>
  <c r="B1025" i="4"/>
  <c r="C1127" i="4"/>
  <c r="A606" i="4"/>
  <c r="A648" i="4"/>
  <c r="A125" i="4"/>
  <c r="C517" i="4"/>
  <c r="B958" i="4"/>
  <c r="C979" i="4"/>
  <c r="B752" i="4"/>
  <c r="C1070" i="4"/>
  <c r="C1098" i="4"/>
  <c r="B917" i="4"/>
  <c r="A1007" i="4"/>
  <c r="A471" i="4"/>
  <c r="A35" i="4"/>
  <c r="C77" i="4"/>
  <c r="C1061" i="4"/>
  <c r="C149" i="4"/>
  <c r="B160" i="4"/>
  <c r="C872" i="4"/>
  <c r="B1137" i="4"/>
  <c r="C830" i="4"/>
  <c r="C1123" i="4"/>
  <c r="A519" i="4"/>
  <c r="A659" i="4"/>
  <c r="A40" i="4"/>
  <c r="C743" i="4"/>
  <c r="B770" i="4"/>
  <c r="C773" i="4"/>
  <c r="C785" i="4"/>
  <c r="C892" i="4"/>
  <c r="C1077" i="4"/>
  <c r="B1178" i="4"/>
  <c r="B748" i="4"/>
  <c r="C824" i="4"/>
  <c r="B855" i="4"/>
  <c r="A1037" i="4"/>
  <c r="A1112" i="4"/>
  <c r="A982" i="4"/>
  <c r="A972" i="4"/>
  <c r="A622" i="4"/>
  <c r="A1030" i="4"/>
  <c r="A867" i="4"/>
  <c r="A340" i="4"/>
  <c r="C909" i="4"/>
  <c r="C990" i="4"/>
  <c r="A1129" i="4"/>
  <c r="A1052" i="4"/>
  <c r="A842" i="4"/>
  <c r="A832" i="4"/>
  <c r="A894" i="4"/>
  <c r="A614" i="4"/>
  <c r="A922" i="4"/>
  <c r="A974" i="4"/>
  <c r="A335" i="4"/>
  <c r="C945" i="4"/>
  <c r="B929" i="4"/>
  <c r="B924" i="4"/>
  <c r="C937" i="4"/>
  <c r="A948" i="4"/>
  <c r="A930" i="4"/>
  <c r="A1000" i="4"/>
  <c r="A1157" i="4"/>
  <c r="A791" i="4"/>
  <c r="A843" i="4"/>
  <c r="A49" i="4"/>
  <c r="C965" i="4"/>
  <c r="B992" i="4"/>
  <c r="A1109" i="4"/>
  <c r="A1176" i="4"/>
  <c r="A711" i="4"/>
  <c r="A693" i="4"/>
  <c r="A715" i="4"/>
  <c r="A1158" i="4"/>
  <c r="A995" i="4"/>
  <c r="A518" i="4"/>
  <c r="A458" i="4"/>
  <c r="A467" i="4"/>
  <c r="A318" i="4"/>
  <c r="A611" i="4"/>
  <c r="B931" i="4"/>
  <c r="A1026" i="4"/>
  <c r="A729" i="4"/>
  <c r="A719" i="4"/>
  <c r="A455" i="4"/>
  <c r="A653" i="4"/>
  <c r="A627" i="4"/>
  <c r="A204" i="4"/>
  <c r="A626" i="4"/>
  <c r="C1129" i="4"/>
  <c r="A932" i="4"/>
  <c r="A914" i="4"/>
  <c r="A984" i="4"/>
  <c r="A454" i="4"/>
  <c r="A503" i="4"/>
  <c r="A453" i="4"/>
  <c r="A553" i="4"/>
  <c r="A175" i="4"/>
  <c r="A362" i="4"/>
  <c r="C982" i="4"/>
  <c r="A1075" i="4"/>
  <c r="A774" i="4"/>
  <c r="A764" i="4"/>
  <c r="A541" i="4"/>
  <c r="A666" i="4"/>
  <c r="A672" i="4"/>
  <c r="C1019" i="4"/>
  <c r="B519" i="4"/>
  <c r="B916" i="4"/>
  <c r="B1182" i="4"/>
  <c r="B984" i="4"/>
  <c r="A1095" i="4"/>
  <c r="A736" i="4"/>
  <c r="A565" i="4"/>
  <c r="A782" i="4"/>
  <c r="C1130" i="4"/>
  <c r="C1152" i="4"/>
  <c r="A758" i="4"/>
  <c r="A509" i="4"/>
  <c r="C616" i="4"/>
  <c r="C802" i="4"/>
  <c r="B1000" i="4"/>
  <c r="B681" i="4"/>
  <c r="C646" i="4"/>
  <c r="C1186" i="4"/>
  <c r="B1151" i="4"/>
  <c r="C1161" i="4"/>
  <c r="B926" i="4"/>
  <c r="B866" i="4"/>
  <c r="C954" i="4"/>
  <c r="C884" i="4"/>
  <c r="B632" i="4"/>
  <c r="C1172" i="4"/>
  <c r="A950" i="4"/>
  <c r="A558" i="4"/>
  <c r="A803" i="4"/>
  <c r="C812" i="4"/>
  <c r="B1063" i="4"/>
  <c r="A980" i="4"/>
  <c r="A689" i="4"/>
  <c r="A855" i="4"/>
  <c r="B100" i="4"/>
  <c r="C835" i="4"/>
  <c r="B572" i="4"/>
  <c r="C521" i="4"/>
  <c r="B1131" i="4"/>
  <c r="C1169" i="4"/>
  <c r="A1021" i="4"/>
  <c r="B754" i="4"/>
  <c r="B918" i="4"/>
  <c r="B921" i="4"/>
  <c r="B732" i="4"/>
  <c r="C345" i="4"/>
  <c r="C1094" i="4"/>
  <c r="A829" i="4"/>
  <c r="A881" i="4"/>
  <c r="A900" i="4"/>
  <c r="B948" i="4"/>
  <c r="A1167" i="4"/>
  <c r="A1149" i="4"/>
  <c r="A831" i="4"/>
  <c r="A1064" i="4"/>
  <c r="A579" i="4"/>
  <c r="A342" i="4"/>
  <c r="A100" i="4"/>
  <c r="B691" i="4"/>
  <c r="B55" i="4"/>
  <c r="C914" i="4"/>
  <c r="B1094" i="4"/>
  <c r="B729" i="4"/>
  <c r="C694" i="4"/>
  <c r="C1106" i="4"/>
  <c r="A931" i="4"/>
  <c r="A429" i="4"/>
  <c r="A7" i="4"/>
  <c r="A27" i="4"/>
  <c r="C638" i="4"/>
  <c r="B735" i="4"/>
  <c r="C756" i="4"/>
  <c r="C41" i="4"/>
  <c r="B1044" i="4"/>
  <c r="C697" i="4"/>
  <c r="B524" i="4"/>
  <c r="A737" i="4"/>
  <c r="A617" i="4"/>
  <c r="A28" i="4"/>
  <c r="B167" i="4"/>
  <c r="C196" i="4"/>
  <c r="B861" i="4"/>
  <c r="C204" i="4"/>
  <c r="C678" i="4"/>
  <c r="B625" i="4"/>
  <c r="B1055" i="4"/>
  <c r="C321" i="4"/>
  <c r="A496" i="4"/>
  <c r="A470" i="4"/>
  <c r="A21" i="4"/>
  <c r="B669" i="4"/>
  <c r="B433" i="4"/>
  <c r="C1051" i="4"/>
  <c r="C717" i="4"/>
  <c r="C1082" i="4"/>
  <c r="B1029" i="4"/>
  <c r="C1012" i="4"/>
  <c r="B1096" i="4"/>
  <c r="B649" i="4"/>
  <c r="B1091" i="4"/>
  <c r="C1046" i="4"/>
  <c r="A1027" i="4"/>
  <c r="A726" i="4"/>
  <c r="A716" i="4"/>
  <c r="A445" i="4"/>
  <c r="B976" i="4"/>
  <c r="A690" i="4"/>
  <c r="A621" i="4"/>
  <c r="B785" i="4"/>
  <c r="B818" i="4"/>
  <c r="C944" i="4"/>
  <c r="A1110" i="4"/>
  <c r="A925" i="4"/>
  <c r="A915" i="4"/>
  <c r="A977" i="4"/>
  <c r="A607" i="4"/>
  <c r="A749" i="4"/>
  <c r="A801" i="4"/>
  <c r="A527" i="4"/>
  <c r="B1189" i="4"/>
  <c r="C1140" i="4"/>
  <c r="A1104" i="4"/>
  <c r="B1168" i="4"/>
  <c r="A692" i="4"/>
  <c r="A1013" i="4"/>
  <c r="A744" i="4"/>
  <c r="B823" i="4"/>
  <c r="A953" i="4"/>
  <c r="A564" i="4"/>
  <c r="A258" i="4"/>
  <c r="C1002" i="4"/>
  <c r="B835" i="4"/>
  <c r="C1024" i="4"/>
  <c r="A1091" i="4"/>
  <c r="A790" i="4"/>
  <c r="A780" i="4"/>
  <c r="A573" i="4"/>
  <c r="C1104" i="4"/>
  <c r="A818" i="4"/>
  <c r="A542" i="4"/>
  <c r="A451" i="4"/>
  <c r="A613" i="4"/>
  <c r="A434" i="4"/>
  <c r="A422" i="4"/>
  <c r="A1175" i="4"/>
  <c r="A826" i="4"/>
  <c r="A816" i="4"/>
  <c r="A878" i="4"/>
  <c r="A601" i="4"/>
  <c r="A397" i="4"/>
  <c r="A371" i="4"/>
  <c r="A110" i="4"/>
  <c r="A1035" i="4"/>
  <c r="B1104" i="4"/>
  <c r="A1015" i="4"/>
  <c r="A997" i="4"/>
  <c r="A728" i="4"/>
  <c r="A620" i="4"/>
  <c r="A570" i="4"/>
  <c r="A540" i="4"/>
  <c r="A384" i="4"/>
  <c r="A168" i="4"/>
  <c r="A528" i="4"/>
  <c r="C783" i="4"/>
  <c r="A1165" i="4"/>
  <c r="A857" i="4"/>
  <c r="A847" i="4"/>
  <c r="A372" i="4"/>
  <c r="A446" i="4"/>
  <c r="A416" i="4"/>
  <c r="A344" i="4"/>
  <c r="A373" i="4"/>
  <c r="A973" i="4"/>
  <c r="A686" i="4"/>
  <c r="A476" i="4"/>
  <c r="A710" i="4"/>
  <c r="A631" i="4"/>
  <c r="A113" i="4"/>
  <c r="A412" i="4"/>
  <c r="A45" i="4"/>
  <c r="A323" i="4"/>
  <c r="A80" i="4"/>
  <c r="A463" i="4"/>
  <c r="A138" i="4"/>
  <c r="A288" i="4"/>
  <c r="A132" i="4"/>
  <c r="A279" i="4"/>
  <c r="A123" i="4"/>
  <c r="A43" i="4"/>
  <c r="A443" i="4"/>
  <c r="A8" i="4"/>
  <c r="A329" i="4"/>
  <c r="A338" i="4"/>
  <c r="A308" i="4"/>
  <c r="A182" i="4"/>
  <c r="A536" i="4"/>
  <c r="A642" i="4"/>
  <c r="A337" i="4"/>
  <c r="A207" i="4"/>
  <c r="A181" i="4"/>
  <c r="A161" i="4"/>
  <c r="A5" i="4"/>
  <c r="A262" i="4"/>
  <c r="A184" i="4"/>
  <c r="A244" i="4"/>
  <c r="A550" i="4"/>
  <c r="A890" i="4"/>
  <c r="A942" i="4"/>
  <c r="A382" i="4"/>
  <c r="A352" i="4"/>
  <c r="A584" i="4"/>
  <c r="A153" i="4"/>
  <c r="A332" i="4"/>
  <c r="A488" i="4"/>
  <c r="A131" i="4"/>
  <c r="A57" i="4"/>
  <c r="A481" i="4"/>
  <c r="A140" i="4"/>
  <c r="A170" i="4"/>
  <c r="A108" i="4"/>
  <c r="A14" i="4"/>
  <c r="A320" i="4"/>
  <c r="A164" i="4"/>
  <c r="A348" i="4"/>
  <c r="A39" i="4"/>
  <c r="A316" i="4"/>
  <c r="A222" i="4"/>
  <c r="A247" i="4"/>
  <c r="A91" i="4"/>
  <c r="A16" i="4"/>
  <c r="A233" i="4"/>
  <c r="A331" i="4"/>
  <c r="A239" i="4"/>
  <c r="A225" i="4"/>
  <c r="A529" i="4"/>
  <c r="A224" i="4"/>
  <c r="A98" i="4"/>
  <c r="A68" i="4"/>
  <c r="A230" i="4"/>
  <c r="A215" i="4"/>
  <c r="A157" i="4"/>
  <c r="A59" i="4"/>
  <c r="A71" i="4"/>
  <c r="A254" i="4"/>
  <c r="A155" i="4"/>
  <c r="A379" i="4"/>
  <c r="A22" i="4"/>
  <c r="A267" i="4"/>
  <c r="A376" i="4"/>
  <c r="A201" i="4"/>
  <c r="A65" i="4"/>
  <c r="A274" i="4"/>
  <c r="A211" i="4"/>
  <c r="A1024" i="4"/>
  <c r="A707" i="4"/>
  <c r="A387" i="4"/>
  <c r="A442" i="4"/>
  <c r="A380" i="4"/>
  <c r="A54" i="4"/>
  <c r="A408" i="4"/>
  <c r="A578" i="4"/>
  <c r="A273" i="4"/>
  <c r="A143" i="4"/>
  <c r="A117" i="4"/>
  <c r="A33" i="4"/>
  <c r="A212" i="4"/>
  <c r="A198" i="4"/>
  <c r="A120" i="4"/>
  <c r="A456" i="4"/>
  <c r="A25" i="4"/>
  <c r="A76" i="4"/>
  <c r="A424" i="4"/>
  <c r="A67" i="4"/>
  <c r="A328" i="4"/>
  <c r="A417" i="4"/>
  <c r="A12" i="4"/>
  <c r="A106" i="4"/>
  <c r="A44" i="4"/>
  <c r="A293" i="4"/>
  <c r="A192" i="4"/>
  <c r="A36" i="4"/>
  <c r="A623" i="4"/>
  <c r="A314" i="4"/>
  <c r="A252" i="4"/>
  <c r="A158" i="4"/>
  <c r="A119" i="4"/>
  <c r="A302" i="4"/>
  <c r="A243" i="4"/>
  <c r="A169" i="4"/>
  <c r="A546" i="4"/>
  <c r="A111" i="4"/>
  <c r="A304" i="4"/>
  <c r="A465" i="4"/>
  <c r="A160" i="4"/>
  <c r="A34" i="4"/>
  <c r="A4" i="4"/>
  <c r="A102" i="4"/>
  <c r="A151" i="4"/>
  <c r="A93" i="4"/>
  <c r="A334" i="4"/>
  <c r="A596" i="4"/>
  <c r="B802" i="4"/>
  <c r="A869" i="4"/>
  <c r="A364" i="4"/>
  <c r="A521" i="4"/>
  <c r="A591" i="4"/>
  <c r="A220" i="4"/>
  <c r="A55" i="4"/>
  <c r="A657" i="4"/>
  <c r="A17" i="4"/>
  <c r="A226" i="4"/>
  <c r="A196" i="4"/>
  <c r="A147" i="4"/>
  <c r="A343" i="4"/>
  <c r="A285" i="4"/>
  <c r="A187" i="4"/>
  <c r="A327" i="4"/>
  <c r="A171" i="4"/>
  <c r="A9" i="4"/>
  <c r="A507" i="4"/>
  <c r="A150" i="4"/>
  <c r="A72" i="4"/>
  <c r="A504" i="4"/>
  <c r="A114" i="4"/>
  <c r="A193" i="4"/>
  <c r="A63" i="4"/>
  <c r="A37" i="4"/>
  <c r="A310" i="4"/>
  <c r="A664" i="4"/>
  <c r="A367" i="4"/>
  <c r="A58" i="4"/>
  <c r="A271" i="4"/>
  <c r="A245" i="4"/>
  <c r="A289" i="4"/>
  <c r="A133" i="4"/>
  <c r="A326" i="4"/>
  <c r="A248" i="4"/>
  <c r="A369" i="4"/>
  <c r="A281" i="4"/>
  <c r="A253" i="4"/>
  <c r="A552" i="4"/>
  <c r="A195" i="4"/>
  <c r="A121" i="4"/>
  <c r="A545" i="4"/>
  <c r="A268" i="4"/>
  <c r="A234" i="4"/>
  <c r="A172" i="4"/>
  <c r="A78" i="4"/>
  <c r="A229" i="4"/>
  <c r="A370" i="4"/>
  <c r="A250" i="4"/>
  <c r="A188" i="4"/>
  <c r="A330" i="4"/>
  <c r="A179" i="4"/>
  <c r="A1126" i="4"/>
  <c r="A963" i="4"/>
  <c r="A560" i="4"/>
  <c r="B810" i="4"/>
  <c r="A413" i="4"/>
  <c r="A581" i="4"/>
  <c r="A292" i="4"/>
  <c r="A103" i="4"/>
  <c r="A286" i="4"/>
  <c r="A219" i="4"/>
  <c r="A297" i="4"/>
  <c r="A92" i="4"/>
  <c r="A593" i="4"/>
  <c r="A162" i="4"/>
  <c r="A19" i="4"/>
  <c r="A221" i="4"/>
  <c r="A199" i="4"/>
  <c r="A88" i="4"/>
  <c r="A86" i="4"/>
  <c r="A440" i="4"/>
  <c r="A129" i="4"/>
  <c r="A315" i="4"/>
  <c r="A539" i="4"/>
  <c r="A104" i="4"/>
  <c r="A178" i="4"/>
  <c r="A635" i="4"/>
  <c r="A278" i="4"/>
  <c r="A200" i="4"/>
  <c r="A632" i="4"/>
  <c r="A31" i="4"/>
  <c r="A321" i="4"/>
  <c r="A191" i="4"/>
  <c r="A165" i="4"/>
  <c r="A228" i="4"/>
  <c r="A1068" i="4"/>
  <c r="A880" i="4"/>
  <c r="A394" i="4"/>
  <c r="A375" i="4"/>
  <c r="A668" i="4"/>
  <c r="A227" i="4"/>
  <c r="A577" i="4"/>
  <c r="A495" i="4"/>
  <c r="A186" i="4"/>
  <c r="A124" i="4"/>
  <c r="A30" i="4"/>
  <c r="A202" i="4"/>
  <c r="A46" i="4"/>
  <c r="A115" i="4"/>
  <c r="A41" i="4"/>
  <c r="A625" i="4"/>
  <c r="A194" i="4"/>
  <c r="A83" i="4"/>
  <c r="A680" i="4"/>
  <c r="A32" i="4"/>
  <c r="A249" i="4"/>
  <c r="A673" i="4"/>
  <c r="A189" i="4"/>
  <c r="A23" i="4"/>
  <c r="A300" i="4"/>
  <c r="A206" i="4"/>
  <c r="A26" i="4"/>
  <c r="A213" i="4"/>
  <c r="A69" i="4"/>
  <c r="A231" i="4"/>
  <c r="A173" i="4"/>
  <c r="A75" i="4"/>
  <c r="A523" i="4"/>
  <c r="A152" i="4"/>
  <c r="A208" i="4"/>
  <c r="A82" i="4"/>
  <c r="A52" i="4"/>
  <c r="A13" i="4"/>
  <c r="A311" i="4"/>
  <c r="A386" i="4"/>
  <c r="A81" i="4"/>
  <c r="A290" i="4"/>
  <c r="A260" i="4"/>
  <c r="A275" i="4"/>
  <c r="A363" i="4"/>
  <c r="A6" i="4"/>
  <c r="A251" i="4"/>
  <c r="A543" i="4"/>
  <c r="A717" i="4"/>
  <c r="A769" i="4"/>
  <c r="A461" i="4"/>
  <c r="A435" i="4"/>
  <c r="A411" i="4"/>
  <c r="A299" i="4"/>
  <c r="A265" i="4"/>
  <c r="A571" i="4"/>
  <c r="A214" i="4"/>
  <c r="A136" i="4"/>
  <c r="A568" i="4"/>
  <c r="A242" i="4"/>
  <c r="A257" i="4"/>
  <c r="A127" i="4"/>
  <c r="A101" i="4"/>
  <c r="A99" i="4"/>
  <c r="A449" i="4"/>
  <c r="A431" i="4"/>
  <c r="A122" i="4"/>
  <c r="A60" i="4"/>
  <c r="A309" i="4"/>
  <c r="A74" i="4"/>
  <c r="A261" i="4"/>
  <c r="A51" i="4"/>
  <c r="A312" i="4"/>
  <c r="A497" i="4"/>
  <c r="A66" i="4"/>
  <c r="A166" i="4"/>
  <c r="A616" i="4"/>
  <c r="A259" i="4"/>
  <c r="A185" i="4"/>
  <c r="A609" i="4"/>
  <c r="A61" i="4"/>
  <c r="A298" i="4"/>
  <c r="A236" i="4"/>
  <c r="A142" i="4"/>
  <c r="A241" i="4"/>
  <c r="A85" i="4"/>
  <c r="A148" i="4"/>
  <c r="A167" i="4"/>
  <c r="A109" i="4"/>
  <c r="A11" i="4"/>
  <c r="A459" i="4"/>
  <c r="A24" i="4"/>
  <c r="A144" i="4"/>
  <c r="A18" i="4"/>
  <c r="A645" i="4"/>
  <c r="A1082" i="4"/>
  <c r="A887" i="4"/>
  <c r="A939" i="4"/>
  <c r="A548" i="4"/>
  <c r="A502" i="4"/>
  <c r="A282" i="4"/>
  <c r="A126" i="4"/>
  <c r="A238" i="4"/>
  <c r="A287" i="4"/>
  <c r="A301" i="4"/>
  <c r="A203" i="4"/>
  <c r="A651" i="4"/>
  <c r="A73" i="4"/>
  <c r="A336" i="4"/>
  <c r="A210" i="4"/>
  <c r="A180" i="4"/>
  <c r="A269" i="4"/>
  <c r="A619" i="4"/>
  <c r="A514" i="4"/>
  <c r="A209" i="4"/>
  <c r="A79" i="4"/>
  <c r="A53" i="4"/>
  <c r="A240" i="4"/>
  <c r="A84" i="4"/>
  <c r="A134" i="4"/>
  <c r="A56" i="4"/>
  <c r="A667" i="4"/>
  <c r="A232" i="4"/>
  <c r="A95" i="4"/>
  <c r="A360" i="4"/>
  <c r="A3" i="4"/>
  <c r="A264" i="4"/>
  <c r="A353" i="4"/>
  <c r="A159" i="4"/>
  <c r="A42" i="4"/>
  <c r="A255" i="4"/>
  <c r="A64" i="4"/>
  <c r="A559" i="4"/>
  <c r="A94" i="4"/>
  <c r="A174" i="4"/>
  <c r="A105" i="4"/>
  <c r="A1376" i="4" l="1"/>
  <c r="B1726" i="4"/>
  <c r="A1655" i="4"/>
  <c r="B1321" i="4"/>
  <c r="B1392" i="4"/>
  <c r="B1759" i="4"/>
  <c r="B1593" i="4"/>
  <c r="C1505" i="4"/>
  <c r="B1433" i="4"/>
  <c r="C1764" i="4"/>
  <c r="B1729" i="4"/>
  <c r="B1695" i="4"/>
  <c r="B1403" i="4"/>
  <c r="B1590" i="4"/>
  <c r="C1449" i="4"/>
  <c r="B1372" i="4"/>
  <c r="B1498" i="4"/>
  <c r="C1514" i="4"/>
  <c r="B1589" i="4"/>
  <c r="C1499" i="4"/>
  <c r="B1732" i="4"/>
  <c r="A1350" i="4"/>
  <c r="B1494" i="4"/>
  <c r="A1757" i="4"/>
  <c r="B1668" i="4"/>
  <c r="C1797" i="4"/>
  <c r="C1626" i="4"/>
  <c r="B1770" i="4"/>
  <c r="A1572" i="4"/>
  <c r="A1358" i="4"/>
  <c r="A1620" i="4"/>
  <c r="C1552" i="4"/>
  <c r="C1477" i="4"/>
  <c r="B1456" i="4"/>
  <c r="C1785" i="4"/>
  <c r="B1685" i="4"/>
  <c r="C1562" i="4"/>
  <c r="C1393" i="4"/>
  <c r="B1414" i="4"/>
  <c r="B1426" i="4"/>
  <c r="B1750" i="4"/>
  <c r="C1506" i="4"/>
  <c r="A1434" i="4"/>
  <c r="C1687" i="4"/>
  <c r="C1479" i="4"/>
  <c r="B1430" i="4"/>
  <c r="C1461" i="4"/>
  <c r="C1630" i="4"/>
  <c r="B1607" i="4"/>
  <c r="A1532" i="4"/>
  <c r="C1757" i="4"/>
  <c r="B1495" i="4"/>
  <c r="C1628" i="4"/>
  <c r="B1612" i="4"/>
  <c r="C1600" i="4"/>
  <c r="B1578" i="4"/>
  <c r="A1637" i="4"/>
  <c r="A1770" i="4"/>
  <c r="B1311" i="4"/>
  <c r="B1507" i="4"/>
  <c r="A1729" i="4"/>
  <c r="B1364" i="4"/>
  <c r="B1477" i="4"/>
  <c r="C1660" i="4"/>
  <c r="B1436" i="4"/>
  <c r="C1692" i="4"/>
  <c r="C1397" i="4"/>
  <c r="C1491" i="4"/>
  <c r="C1348" i="4"/>
  <c r="B1663" i="4"/>
  <c r="A1425" i="4"/>
  <c r="C1623" i="4"/>
  <c r="A1641" i="4"/>
  <c r="A1724" i="4"/>
  <c r="A1423" i="4"/>
  <c r="A1380" i="4"/>
  <c r="C1528" i="4"/>
  <c r="A1798" i="4"/>
  <c r="A1762" i="4"/>
  <c r="B1566" i="4"/>
  <c r="A1750" i="4"/>
  <c r="C1388" i="4"/>
  <c r="C1361" i="4"/>
  <c r="A1392" i="4"/>
  <c r="C1436" i="4"/>
  <c r="B1627" i="4"/>
  <c r="C1645" i="4"/>
  <c r="C1358" i="4"/>
  <c r="A1405" i="4"/>
  <c r="A1414" i="4"/>
  <c r="B1579" i="4"/>
  <c r="B1751" i="4"/>
  <c r="C1740" i="4"/>
  <c r="B1490" i="4"/>
  <c r="C1786" i="4"/>
  <c r="A1486" i="4"/>
  <c r="B1609" i="4"/>
  <c r="B1537" i="4"/>
  <c r="C1495" i="4"/>
  <c r="B1377" i="4"/>
  <c r="A1435" i="4"/>
  <c r="A1362" i="4"/>
  <c r="C1724" i="4"/>
  <c r="A1344" i="4"/>
  <c r="B1596" i="4"/>
  <c r="A1786" i="4"/>
  <c r="B1775" i="4"/>
  <c r="B1570" i="4"/>
  <c r="C1467" i="4"/>
  <c r="B1396" i="4"/>
  <c r="C1694" i="4"/>
  <c r="A1767" i="4"/>
  <c r="A1454" i="4"/>
  <c r="B1420" i="4"/>
  <c r="C1695" i="4"/>
  <c r="C1320" i="4"/>
  <c r="A1758" i="4"/>
  <c r="B1322" i="4"/>
  <c r="B1676" i="4"/>
  <c r="A1739" i="4"/>
  <c r="B1638" i="4"/>
  <c r="B1489" i="4"/>
  <c r="A1545" i="4"/>
  <c r="A1599" i="4"/>
  <c r="B1531" i="4"/>
  <c r="B1559" i="4"/>
  <c r="B1443" i="4"/>
  <c r="C1589" i="4"/>
  <c r="A1553" i="4"/>
  <c r="B1799" i="4"/>
  <c r="B1592" i="4"/>
  <c r="B1600" i="4"/>
  <c r="C1742" i="4"/>
  <c r="B1318" i="4"/>
  <c r="C1385" i="4"/>
  <c r="B1731" i="4"/>
  <c r="A1412" i="4"/>
  <c r="A1740" i="4"/>
  <c r="A1674" i="4"/>
  <c r="A1615" i="4"/>
  <c r="A1403" i="4"/>
  <c r="B1795" i="4"/>
  <c r="B1636" i="4"/>
  <c r="A1765" i="4"/>
  <c r="B1573" i="4"/>
  <c r="B1764" i="4"/>
  <c r="B1786" i="4"/>
  <c r="C1697" i="4"/>
  <c r="A1550" i="4"/>
  <c r="B1496" i="4"/>
  <c r="C1488" i="4"/>
  <c r="B1398" i="4"/>
  <c r="B1517" i="4"/>
  <c r="A1731" i="4"/>
  <c r="C1515" i="4"/>
  <c r="C1437" i="4"/>
  <c r="C1442" i="4"/>
  <c r="C1439" i="4"/>
  <c r="B1642" i="4"/>
  <c r="B1674" i="4"/>
  <c r="B1421" i="4"/>
  <c r="C1450" i="4"/>
  <c r="C1483" i="4"/>
  <c r="C1338" i="4"/>
  <c r="B1528" i="4"/>
  <c r="A1590" i="4"/>
  <c r="B1352" i="4"/>
  <c r="A1711" i="4"/>
  <c r="C1322" i="4"/>
  <c r="A1653" i="4"/>
  <c r="A1316" i="4"/>
  <c r="B1605" i="4"/>
  <c r="A1700" i="4"/>
  <c r="C1743" i="4"/>
  <c r="C1565" i="4"/>
  <c r="B1499" i="4"/>
  <c r="C1310" i="4"/>
  <c r="C1751" i="4"/>
  <c r="C1779" i="4"/>
  <c r="B1769" i="4"/>
  <c r="B1501" i="4"/>
  <c r="A1552" i="4"/>
  <c r="A1648" i="4"/>
  <c r="A1363" i="4"/>
  <c r="A1438" i="4"/>
  <c r="C1701" i="4"/>
  <c r="A1395" i="4"/>
  <c r="A1359" i="4"/>
  <c r="A1621" i="4"/>
  <c r="A1511" i="4"/>
  <c r="C1648" i="4"/>
  <c r="A1330" i="4"/>
  <c r="A1742" i="4"/>
  <c r="A1493" i="4"/>
  <c r="A1716" i="4"/>
  <c r="A1746" i="4"/>
  <c r="A1642" i="4"/>
  <c r="B1778" i="4"/>
  <c r="A1571" i="4"/>
  <c r="B1448" i="4"/>
  <c r="B1457" i="4"/>
  <c r="A1717" i="4"/>
  <c r="C1372" i="4"/>
  <c r="C1730" i="4"/>
  <c r="A1687" i="4"/>
  <c r="B1515" i="4"/>
  <c r="C1314" i="4"/>
  <c r="C1464" i="4"/>
  <c r="C1675" i="4"/>
  <c r="B1785" i="4"/>
  <c r="A1783" i="4"/>
  <c r="C1643" i="4"/>
  <c r="A1495" i="4"/>
  <c r="C1714" i="4"/>
  <c r="C1653" i="4"/>
  <c r="A1307" i="4"/>
  <c r="A1675" i="4"/>
  <c r="A1610" i="4"/>
  <c r="A1623" i="4"/>
  <c r="C1558" i="4"/>
  <c r="A1566" i="4"/>
  <c r="A1664" i="4"/>
  <c r="B1302" i="4"/>
  <c r="C1299" i="4"/>
  <c r="A1297" i="4"/>
  <c r="A1294" i="4"/>
  <c r="B1291" i="4"/>
  <c r="C1289" i="4"/>
  <c r="B1286" i="4"/>
  <c r="C1500" i="4"/>
  <c r="B1796" i="4"/>
  <c r="B1389" i="4"/>
  <c r="B1552" i="4"/>
  <c r="A1760" i="4"/>
  <c r="C1306" i="4"/>
  <c r="B1595" i="4"/>
  <c r="C1725" i="4"/>
  <c r="C1669" i="4"/>
  <c r="C1533" i="4"/>
  <c r="C1396" i="4"/>
  <c r="C1748" i="4"/>
  <c r="C1435" i="4"/>
  <c r="C1453" i="4"/>
  <c r="B1344" i="4"/>
  <c r="C1309" i="4"/>
  <c r="B1643" i="4"/>
  <c r="C1668" i="4"/>
  <c r="A1626" i="4"/>
  <c r="C1640" i="4"/>
  <c r="B1369" i="4"/>
  <c r="B1701" i="4"/>
  <c r="B1666" i="4"/>
  <c r="C1767" i="4"/>
  <c r="B1330" i="4"/>
  <c r="C1651" i="4"/>
  <c r="B1492" i="4"/>
  <c r="B1644" i="4"/>
  <c r="B1608" i="4"/>
  <c r="C1781" i="4"/>
  <c r="C1535" i="4"/>
  <c r="A1772" i="4"/>
  <c r="B1776" i="4"/>
  <c r="C1713" i="4"/>
  <c r="B1577" i="4"/>
  <c r="C1650" i="4"/>
  <c r="B1385" i="4"/>
  <c r="B1756" i="4"/>
  <c r="C1568" i="4"/>
  <c r="A1530" i="4"/>
  <c r="A1793" i="4"/>
  <c r="A1691" i="4"/>
  <c r="C1448" i="4"/>
  <c r="B1337" i="4"/>
  <c r="C1476" i="4"/>
  <c r="A1727" i="4"/>
  <c r="B1713" i="4"/>
  <c r="C1726" i="4"/>
  <c r="B1450" i="4"/>
  <c r="B1308" i="4"/>
  <c r="B1582" i="4"/>
  <c r="C1459" i="4"/>
  <c r="B1650" i="4"/>
  <c r="B1757" i="4"/>
  <c r="A1607" i="4"/>
  <c r="A1355" i="4"/>
  <c r="B1606" i="4"/>
  <c r="A1379" i="4"/>
  <c r="A1309" i="4"/>
  <c r="C1345" i="4"/>
  <c r="B1792" i="4"/>
  <c r="C1454" i="4"/>
  <c r="C1595" i="4"/>
  <c r="C1560" i="4"/>
  <c r="C1792" i="4"/>
  <c r="A1462" i="4"/>
  <c r="B1635" i="4"/>
  <c r="A1340" i="4"/>
  <c r="B1604" i="4"/>
  <c r="A1455" i="4"/>
  <c r="B1794" i="4"/>
  <c r="A1490" i="4"/>
  <c r="B1637" i="4"/>
  <c r="B1569" i="4"/>
  <c r="C1706" i="4"/>
  <c r="C1513" i="4"/>
  <c r="B1575" i="4"/>
  <c r="B1591" i="4"/>
  <c r="A1788" i="4"/>
  <c r="C1543" i="4"/>
  <c r="B1415" i="4"/>
  <c r="B1525" i="4"/>
  <c r="B1309" i="4"/>
  <c r="A1334" i="4"/>
  <c r="C1318" i="4"/>
  <c r="B1707" i="4"/>
  <c r="B1315" i="4"/>
  <c r="A1680" i="4"/>
  <c r="B1745" i="4"/>
  <c r="A1318" i="4"/>
  <c r="C1737" i="4"/>
  <c r="C1519" i="4"/>
  <c r="B1316" i="4"/>
  <c r="A1360" i="4"/>
  <c r="C1599" i="4"/>
  <c r="A1732" i="4"/>
  <c r="B1748" i="4"/>
  <c r="B1722" i="4"/>
  <c r="B1588" i="4"/>
  <c r="B1336" i="4"/>
  <c r="C1541" i="4"/>
  <c r="B1800" i="4"/>
  <c r="B1733" i="4"/>
  <c r="C1532" i="4"/>
  <c r="A1683" i="4"/>
  <c r="A1718" i="4"/>
  <c r="A1622" i="4"/>
  <c r="C1524" i="4"/>
  <c r="C1367" i="4"/>
  <c r="C1612" i="4"/>
  <c r="B1359" i="4"/>
  <c r="A1323" i="4"/>
  <c r="C1349" i="4"/>
  <c r="C1413" i="4"/>
  <c r="C1354" i="4"/>
  <c r="B1621" i="4"/>
  <c r="C1548" i="4"/>
  <c r="C1647" i="4"/>
  <c r="C1579" i="4"/>
  <c r="A1568" i="4"/>
  <c r="A1549" i="4"/>
  <c r="B1332" i="4"/>
  <c r="C1384" i="4"/>
  <c r="A1371" i="4"/>
  <c r="C1531" i="4"/>
  <c r="B1720" i="4"/>
  <c r="A1618" i="4"/>
  <c r="B1617" i="4"/>
  <c r="A1657" i="4"/>
  <c r="A1766" i="4"/>
  <c r="A1695" i="4"/>
  <c r="B1639" i="4"/>
  <c r="A1437" i="4"/>
  <c r="C1583" i="4"/>
  <c r="A1451" i="4"/>
  <c r="A1515" i="4"/>
  <c r="A1719" i="4"/>
  <c r="A1313" i="4"/>
  <c r="C1518" i="4"/>
  <c r="A1558" i="4"/>
  <c r="A1445" i="4"/>
  <c r="A1551" i="4"/>
  <c r="A1656" i="4"/>
  <c r="B1434" i="4"/>
  <c r="B1362" i="4"/>
  <c r="B1405" i="4"/>
  <c r="A1304" i="4"/>
  <c r="A1302" i="4"/>
  <c r="B1299" i="4"/>
  <c r="C1296" i="4"/>
  <c r="C1294" i="4"/>
  <c r="C1291" i="4"/>
  <c r="C1288" i="4"/>
  <c r="A1286" i="4"/>
  <c r="A1260" i="4"/>
  <c r="C1240" i="4"/>
  <c r="A1245" i="4"/>
  <c r="B1272" i="4"/>
  <c r="A1247" i="4"/>
  <c r="B1255" i="4"/>
  <c r="B1257" i="4"/>
  <c r="C1246" i="4"/>
  <c r="B1234" i="4"/>
  <c r="A1252" i="4"/>
  <c r="B1278" i="4"/>
  <c r="B1275" i="4"/>
  <c r="A1216" i="4"/>
  <c r="A1254" i="4"/>
  <c r="B1243" i="4"/>
  <c r="B1271" i="4"/>
  <c r="B1283" i="4"/>
  <c r="B1207" i="4"/>
  <c r="A1282" i="4"/>
  <c r="B1212" i="4"/>
  <c r="A1213" i="4"/>
  <c r="A1232" i="4"/>
  <c r="A1258" i="4"/>
  <c r="B1240" i="4"/>
  <c r="B1206" i="4"/>
  <c r="C1257" i="4"/>
  <c r="A1224" i="4"/>
  <c r="B1242" i="4"/>
  <c r="C1273" i="4"/>
  <c r="A1274" i="4"/>
  <c r="C1235" i="4"/>
  <c r="B1263" i="4"/>
  <c r="A1257" i="4"/>
  <c r="B1266" i="4"/>
  <c r="B1224" i="4"/>
  <c r="B1209" i="4"/>
  <c r="C1216" i="4"/>
  <c r="B1253" i="4"/>
  <c r="A1251" i="4"/>
  <c r="A1244" i="4"/>
  <c r="C1261" i="4"/>
  <c r="B1227" i="4"/>
  <c r="A1202" i="4"/>
  <c r="B1237" i="4"/>
  <c r="C1221" i="4"/>
  <c r="B1247" i="4"/>
  <c r="C1256" i="4"/>
  <c r="B1282" i="4"/>
  <c r="B1260" i="4"/>
  <c r="A1280" i="4"/>
  <c r="C1232" i="4"/>
  <c r="A1229" i="4"/>
  <c r="B1274" i="4"/>
  <c r="C1228" i="4"/>
  <c r="C1671" i="4"/>
  <c r="C1735" i="4"/>
  <c r="C1376" i="4"/>
  <c r="A1728" i="4"/>
  <c r="C1370" i="4"/>
  <c r="C1394" i="4"/>
  <c r="C1498" i="4"/>
  <c r="A1529" i="4"/>
  <c r="C1420" i="4"/>
  <c r="A1502" i="4"/>
  <c r="C1399" i="4"/>
  <c r="B1561" i="4"/>
  <c r="B1418" i="4"/>
  <c r="B1724" i="4"/>
  <c r="B1368" i="4"/>
  <c r="A1466" i="4"/>
  <c r="B1740" i="4"/>
  <c r="C1594" i="4"/>
  <c r="A1713" i="4"/>
  <c r="B1766" i="4"/>
  <c r="B1466" i="4"/>
  <c r="C1727" i="4"/>
  <c r="C1656" i="4"/>
  <c r="A1741" i="4"/>
  <c r="C1784" i="4"/>
  <c r="C1363" i="4"/>
  <c r="B1780" i="4"/>
  <c r="B1581" i="4"/>
  <c r="B1423" i="4"/>
  <c r="B1440" i="4"/>
  <c r="B1671" i="4"/>
  <c r="C1638" i="4"/>
  <c r="C1486" i="4"/>
  <c r="B1774" i="4"/>
  <c r="C1496" i="4"/>
  <c r="C1405" i="4"/>
  <c r="B1464" i="4"/>
  <c r="C1350" i="4"/>
  <c r="B1509" i="4"/>
  <c r="A1375" i="4"/>
  <c r="B1334" i="4"/>
  <c r="C1753" i="4"/>
  <c r="C1702" i="4"/>
  <c r="A1413" i="4"/>
  <c r="A1608" i="4"/>
  <c r="B1408" i="4"/>
  <c r="B1641" i="4"/>
  <c r="B1505" i="4"/>
  <c r="A1573" i="4"/>
  <c r="A1755" i="4"/>
  <c r="B1553" i="4"/>
  <c r="B1314" i="4"/>
  <c r="B1522" i="4"/>
  <c r="A1417" i="4"/>
  <c r="C1344" i="4"/>
  <c r="A1306" i="4"/>
  <c r="B1530" i="4"/>
  <c r="C1665" i="4"/>
  <c r="C1758" i="4"/>
  <c r="A1597" i="4"/>
  <c r="C1412" i="4"/>
  <c r="B1782" i="4"/>
  <c r="C1545" i="4"/>
  <c r="A1501" i="4"/>
  <c r="A1388" i="4"/>
  <c r="B1585" i="4"/>
  <c r="A1441" i="4"/>
  <c r="A1697" i="4"/>
  <c r="C1766" i="4"/>
  <c r="A1548" i="4"/>
  <c r="B1580" i="4"/>
  <c r="C1501" i="4"/>
  <c r="C1590" i="4"/>
  <c r="C1329" i="4"/>
  <c r="C1487" i="4"/>
  <c r="B1470" i="4"/>
  <c r="A1673" i="4"/>
  <c r="C1704" i="4"/>
  <c r="C1601" i="4"/>
  <c r="A1485" i="4"/>
  <c r="A1587" i="4"/>
  <c r="B1506" i="4"/>
  <c r="B1781" i="4"/>
  <c r="A1703" i="4"/>
  <c r="A1418" i="4"/>
  <c r="C1546" i="4"/>
  <c r="B1773" i="4"/>
  <c r="A1638" i="4"/>
  <c r="A1592" i="4"/>
  <c r="A1792" i="4"/>
  <c r="C1644" i="4"/>
  <c r="C1424" i="4"/>
  <c r="C1512" i="4"/>
  <c r="C1444" i="4"/>
  <c r="C1657" i="4"/>
  <c r="B1655" i="4"/>
  <c r="A1544" i="4"/>
  <c r="C1374" i="4"/>
  <c r="C1580" i="4"/>
  <c r="C1566" i="4"/>
  <c r="B1572" i="4"/>
  <c r="A1488" i="4"/>
  <c r="B1599" i="4"/>
  <c r="B1483" i="4"/>
  <c r="C1588" i="4"/>
  <c r="C1347" i="4"/>
  <c r="B1329" i="4"/>
  <c r="A1372" i="4"/>
  <c r="C1707" i="4"/>
  <c r="B1432" i="4"/>
  <c r="A1458" i="4"/>
  <c r="B1324" i="4"/>
  <c r="B1310" i="4"/>
  <c r="B1700" i="4"/>
  <c r="A1467" i="4"/>
  <c r="A1660" i="4"/>
  <c r="B1798" i="4"/>
  <c r="B1459" i="4"/>
  <c r="A1669" i="4"/>
  <c r="B1356" i="4"/>
  <c r="A1582" i="4"/>
  <c r="A1522" i="4"/>
  <c r="C1800" i="4"/>
  <c r="B1467" i="4"/>
  <c r="B1512" i="4"/>
  <c r="C1430" i="4"/>
  <c r="C1677" i="4"/>
  <c r="C1490" i="4"/>
  <c r="C1637" i="4"/>
  <c r="B1625" i="4"/>
  <c r="C1431" i="4"/>
  <c r="A1699" i="4"/>
  <c r="B1779" i="4"/>
  <c r="B1536" i="4"/>
  <c r="A1338" i="4"/>
  <c r="A1404" i="4"/>
  <c r="A1635" i="4"/>
  <c r="C1307" i="4"/>
  <c r="C1690" i="4"/>
  <c r="A1624" i="4"/>
  <c r="B1540" i="4"/>
  <c r="B1480" i="4"/>
  <c r="C1544" i="4"/>
  <c r="B1422" i="4"/>
  <c r="C1787" i="4"/>
  <c r="A1594" i="4"/>
  <c r="C1308" i="4"/>
  <c r="C1782" i="4"/>
  <c r="A1482" i="4"/>
  <c r="B1768" i="4"/>
  <c r="A1534" i="4"/>
  <c r="A1351" i="4"/>
  <c r="B1358" i="4"/>
  <c r="B1409" i="4"/>
  <c r="A1472" i="4"/>
  <c r="C1731" i="4"/>
  <c r="A1645" i="4"/>
  <c r="B1365" i="4"/>
  <c r="C1709" i="4"/>
  <c r="B1777" i="4"/>
  <c r="C1341" i="4"/>
  <c r="A1580" i="4"/>
  <c r="C1480" i="4"/>
  <c r="B1763" i="4"/>
  <c r="C1331" i="4"/>
  <c r="A1676" i="4"/>
  <c r="C1736" i="4"/>
  <c r="A1585" i="4"/>
  <c r="C1673" i="4"/>
  <c r="B1762" i="4"/>
  <c r="B1660" i="4"/>
  <c r="C1530" i="4"/>
  <c r="A1577" i="4"/>
  <c r="C1468" i="4"/>
  <c r="B1594" i="4"/>
  <c r="B1323" i="4"/>
  <c r="B1520" i="4"/>
  <c r="A1773" i="4"/>
  <c r="A1581" i="4"/>
  <c r="C1754" i="4"/>
  <c r="C1619" i="4"/>
  <c r="C1492" i="4"/>
  <c r="A1753" i="4"/>
  <c r="B1529" i="4"/>
  <c r="A1505" i="4"/>
  <c r="C1369" i="4"/>
  <c r="C1689" i="4"/>
  <c r="A1733" i="4"/>
  <c r="A1475" i="4"/>
  <c r="A1538" i="4"/>
  <c r="A1514" i="4"/>
  <c r="C1407" i="4"/>
  <c r="B1481" i="4"/>
  <c r="A1564" i="4"/>
  <c r="A1632" i="4"/>
  <c r="A1443" i="4"/>
  <c r="A1539" i="4"/>
  <c r="A1665" i="4"/>
  <c r="B1510" i="4"/>
  <c r="A1595" i="4"/>
  <c r="A1436" i="4"/>
  <c r="C1608" i="4"/>
  <c r="A1705" i="4"/>
  <c r="A1536" i="4"/>
  <c r="C1720" i="4"/>
  <c r="A1654" i="4"/>
  <c r="C1313" i="4"/>
  <c r="A1336" i="4"/>
  <c r="B1333" i="4"/>
  <c r="A1400" i="4"/>
  <c r="A1332" i="4"/>
  <c r="C1783" i="4"/>
  <c r="C1456" i="4"/>
  <c r="A1527" i="4"/>
  <c r="B1380" i="4"/>
  <c r="C1642" i="4"/>
  <c r="C1674" i="4"/>
  <c r="C1484" i="4"/>
  <c r="B1771" i="4"/>
  <c r="C1342" i="4"/>
  <c r="C1738" i="4"/>
  <c r="C1411" i="4"/>
  <c r="C1334" i="4"/>
  <c r="A1326" i="4"/>
  <c r="A1646" i="4"/>
  <c r="B1574" i="4"/>
  <c r="A1442" i="4"/>
  <c r="B1546" i="4"/>
  <c r="A1725" i="4"/>
  <c r="B1626" i="4"/>
  <c r="B1303" i="4"/>
  <c r="C1301" i="4"/>
  <c r="C1298" i="4"/>
  <c r="A1295" i="4"/>
  <c r="C1293" i="4"/>
  <c r="B1290" i="4"/>
  <c r="A1287" i="4"/>
  <c r="C1285" i="4"/>
  <c r="B1554" i="4"/>
  <c r="A1352" i="4"/>
  <c r="A1393" i="4"/>
  <c r="C1700" i="4"/>
  <c r="C1729" i="4"/>
  <c r="A1477" i="4"/>
  <c r="C1795" i="4"/>
  <c r="B1390" i="4"/>
  <c r="C1763" i="4"/>
  <c r="B1784" i="4"/>
  <c r="C1744" i="4"/>
  <c r="B1689" i="4"/>
  <c r="B1752" i="4"/>
  <c r="B1526" i="4"/>
  <c r="B1513" i="4"/>
  <c r="C1639" i="4"/>
  <c r="C1710" i="4"/>
  <c r="B1719" i="4"/>
  <c r="B1347" i="4"/>
  <c r="B1493" i="4"/>
  <c r="A1314" i="4"/>
  <c r="C1482" i="4"/>
  <c r="B1788" i="4"/>
  <c r="A1667" i="4"/>
  <c r="C1581" i="4"/>
  <c r="C1799" i="4"/>
  <c r="C1587" i="4"/>
  <c r="A1448" i="4"/>
  <c r="C1417" i="4"/>
  <c r="B1739" i="4"/>
  <c r="B1428" i="4"/>
  <c r="B1734" i="4"/>
  <c r="B1714" i="4"/>
  <c r="C1604" i="4"/>
  <c r="C1772" i="4"/>
  <c r="C1591" i="4"/>
  <c r="B1677" i="4"/>
  <c r="B1462" i="4"/>
  <c r="C1516" i="4"/>
  <c r="C1542" i="4"/>
  <c r="C1465" i="4"/>
  <c r="C1460" i="4"/>
  <c r="C1734" i="4"/>
  <c r="B1715" i="4"/>
  <c r="B1437" i="4"/>
  <c r="C1520" i="4"/>
  <c r="C1400" i="4"/>
  <c r="A1535" i="4"/>
  <c r="A1361" i="4"/>
  <c r="C1523" i="4"/>
  <c r="C1386" i="4"/>
  <c r="B1620" i="4"/>
  <c r="A1432" i="4"/>
  <c r="C1563" i="4"/>
  <c r="C1760" i="4"/>
  <c r="C1447" i="4"/>
  <c r="A1508" i="4"/>
  <c r="B1669" i="4"/>
  <c r="A1342" i="4"/>
  <c r="A1771" i="4"/>
  <c r="A1476" i="4"/>
  <c r="B1391" i="4"/>
  <c r="B1381" i="4"/>
  <c r="A1315" i="4"/>
  <c r="B1749" i="4"/>
  <c r="C1355" i="4"/>
  <c r="C1441" i="4"/>
  <c r="A1347" i="4"/>
  <c r="A1317" i="4"/>
  <c r="B1379" i="4"/>
  <c r="B1712" i="4"/>
  <c r="C1573" i="4"/>
  <c r="B1602" i="4"/>
  <c r="B1697" i="4"/>
  <c r="B1407" i="4"/>
  <c r="C1750" i="4"/>
  <c r="B1761" i="4"/>
  <c r="A1506" i="4"/>
  <c r="B1345" i="4"/>
  <c r="C1379" i="4"/>
  <c r="C1321" i="4"/>
  <c r="B1598" i="4"/>
  <c r="C1525" i="4"/>
  <c r="C1325" i="4"/>
  <c r="C1340" i="4"/>
  <c r="C1747" i="4"/>
  <c r="B1696" i="4"/>
  <c r="C1414" i="4"/>
  <c r="B1741" i="4"/>
  <c r="B1628" i="4"/>
  <c r="B1363" i="4"/>
  <c r="A1677" i="4"/>
  <c r="B1631" i="4"/>
  <c r="B1451" i="4"/>
  <c r="B1690" i="4"/>
  <c r="B1721" i="4"/>
  <c r="B1735" i="4"/>
  <c r="B1468" i="4"/>
  <c r="C1554" i="4"/>
  <c r="A1447" i="4"/>
  <c r="B1539" i="4"/>
  <c r="B1320" i="4"/>
  <c r="B1704" i="4"/>
  <c r="C1485" i="4"/>
  <c r="C1780" i="4"/>
  <c r="C1574" i="4"/>
  <c r="A1320" i="4"/>
  <c r="C1432" i="4"/>
  <c r="B1711" i="4"/>
  <c r="B1681" i="4"/>
  <c r="B1411" i="4"/>
  <c r="A1661" i="4"/>
  <c r="C1698" i="4"/>
  <c r="A1593" i="4"/>
  <c r="C1428" i="4"/>
  <c r="C1445" i="4"/>
  <c r="A1343" i="4"/>
  <c r="A1715" i="4"/>
  <c r="B1765" i="4"/>
  <c r="A1723" i="4"/>
  <c r="C1410" i="4"/>
  <c r="C1769" i="4"/>
  <c r="C1517" i="4"/>
  <c r="B1366" i="4"/>
  <c r="A1586" i="4"/>
  <c r="B1567" i="4"/>
  <c r="A1670" i="4"/>
  <c r="C1311" i="4"/>
  <c r="A1391" i="4"/>
  <c r="A1658" i="4"/>
  <c r="A1649" i="4"/>
  <c r="A1709" i="4"/>
  <c r="C1728" i="4"/>
  <c r="A1693" i="4"/>
  <c r="A1328" i="4"/>
  <c r="A1521" i="4"/>
  <c r="B1659" i="4"/>
  <c r="C1663" i="4"/>
  <c r="A1569" i="4"/>
  <c r="A1500" i="4"/>
  <c r="A1368" i="4"/>
  <c r="C1584" i="4"/>
  <c r="C1733" i="4"/>
  <c r="C1360" i="4"/>
  <c r="B1502" i="4"/>
  <c r="B1683" i="4"/>
  <c r="A1303" i="4"/>
  <c r="A1300" i="4"/>
  <c r="B1298" i="4"/>
  <c r="C1295" i="4"/>
  <c r="C1292" i="4"/>
  <c r="C1290" i="4"/>
  <c r="C1287" i="4"/>
  <c r="B1284" i="4"/>
  <c r="C1243" i="4"/>
  <c r="A1261" i="4"/>
  <c r="A1255" i="4"/>
  <c r="C1223" i="4"/>
  <c r="A1237" i="4"/>
  <c r="C1208" i="4"/>
  <c r="C1222" i="4"/>
  <c r="C1224" i="4"/>
  <c r="A1262" i="4"/>
  <c r="C1215" i="4"/>
  <c r="A1234" i="4"/>
  <c r="C1279" i="4"/>
  <c r="C1226" i="4"/>
  <c r="A1218" i="4"/>
  <c r="B1231" i="4"/>
  <c r="C1212" i="4"/>
  <c r="C1207" i="4"/>
  <c r="C1217" i="4"/>
  <c r="C1259" i="4"/>
  <c r="A1225" i="4"/>
  <c r="A1277" i="4"/>
  <c r="C1282" i="4"/>
  <c r="A1211" i="4"/>
  <c r="C1211" i="4"/>
  <c r="C1266" i="4"/>
  <c r="C1209" i="4"/>
  <c r="C1245" i="4"/>
  <c r="B1213" i="4"/>
  <c r="C1238" i="4"/>
  <c r="C1254" i="4"/>
  <c r="B1202" i="4"/>
  <c r="C1230" i="4"/>
  <c r="C1264" i="4"/>
  <c r="A1212" i="4"/>
  <c r="B1215" i="4"/>
  <c r="C1233" i="4"/>
  <c r="A1250" i="4"/>
  <c r="A1203" i="4"/>
  <c r="B1203" i="4"/>
  <c r="A1241" i="4"/>
  <c r="C1204" i="4"/>
  <c r="A1208" i="4"/>
  <c r="B1249" i="4"/>
  <c r="B1230" i="4"/>
  <c r="C1267" i="4"/>
  <c r="B1277" i="4"/>
  <c r="C1260" i="4"/>
  <c r="A1273" i="4"/>
  <c r="A1221" i="4"/>
  <c r="B1235" i="4"/>
  <c r="A1266" i="4"/>
  <c r="A1230" i="4"/>
  <c r="B1248" i="4"/>
  <c r="C1239" i="4"/>
  <c r="A1259" i="4"/>
  <c r="B1256" i="4"/>
  <c r="C1275" i="4"/>
  <c r="B1270" i="4"/>
  <c r="A1264" i="4"/>
  <c r="A1246" i="4"/>
  <c r="B1265" i="4"/>
  <c r="C1225" i="4"/>
  <c r="A1267" i="4"/>
  <c r="B1250" i="4"/>
  <c r="C1242" i="4"/>
  <c r="B1208" i="4"/>
  <c r="C1214" i="4"/>
  <c r="A1272" i="4"/>
  <c r="A1833" i="2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5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1" i="2" s="1"/>
  <c r="B1241" i="4"/>
  <c r="C1276" i="4"/>
  <c r="A1238" i="4"/>
  <c r="B1239" i="4"/>
  <c r="A1222" i="4"/>
  <c r="A1236" i="4"/>
  <c r="B1210" i="4"/>
  <c r="C1258" i="4"/>
  <c r="A1281" i="4"/>
  <c r="B1218" i="4"/>
  <c r="A1207" i="4"/>
  <c r="B1251" i="4"/>
  <c r="C1265" i="4"/>
  <c r="C1281" i="4"/>
  <c r="B1216" i="4"/>
  <c r="C1280" i="4"/>
  <c r="C1249" i="4"/>
  <c r="A1228" i="4"/>
  <c r="B1273" i="4"/>
  <c r="C1219" i="4"/>
  <c r="C1213" i="4"/>
  <c r="A1240" i="4"/>
  <c r="A1205" i="4"/>
  <c r="A1215" i="4"/>
  <c r="B1261" i="4"/>
  <c r="B1281" i="4"/>
  <c r="B1254" i="4"/>
  <c r="C1229" i="4"/>
  <c r="C1234" i="4"/>
  <c r="C1220" i="4"/>
  <c r="B1259" i="4"/>
  <c r="B1246" i="4"/>
  <c r="B1219" i="4"/>
  <c r="C1278" i="4"/>
  <c r="A1265" i="4"/>
  <c r="A1275" i="4"/>
  <c r="B1229" i="4"/>
  <c r="C1250" i="4"/>
  <c r="A1220" i="4"/>
  <c r="A1204" i="4"/>
  <c r="C1210" i="4"/>
  <c r="B1267" i="4"/>
  <c r="B1217" i="4"/>
  <c r="C1283" i="4"/>
  <c r="A1235" i="4"/>
  <c r="C1205" i="4"/>
  <c r="B1244" i="4"/>
  <c r="A1206" i="4"/>
  <c r="B1252" i="4"/>
  <c r="A1219" i="4"/>
  <c r="C1247" i="4"/>
  <c r="C1237" i="4"/>
  <c r="C1244" i="4"/>
  <c r="A1276" i="4"/>
  <c r="B1232" i="4"/>
  <c r="A1201" i="4"/>
  <c r="B1211" i="4"/>
  <c r="B1205" i="4"/>
  <c r="A1227" i="4"/>
  <c r="C1206" i="4"/>
  <c r="B1221" i="4"/>
  <c r="B1220" i="4"/>
  <c r="A1233" i="4"/>
  <c r="A1271" i="4"/>
  <c r="C1271" i="4"/>
  <c r="C1202" i="4"/>
  <c r="B1223" i="4"/>
  <c r="B1245" i="4"/>
  <c r="A1256" i="4"/>
  <c r="C1269" i="4"/>
  <c r="B1204" i="4"/>
  <c r="B1258" i="4"/>
  <c r="A1243" i="4"/>
  <c r="B1268" i="4"/>
  <c r="A1249" i="4"/>
  <c r="A1248" i="4"/>
  <c r="B1226" i="4"/>
  <c r="A1214" i="4"/>
  <c r="C1255" i="4"/>
  <c r="B1269" i="4"/>
  <c r="C1252" i="4"/>
  <c r="B1262" i="4"/>
  <c r="C1248" i="4"/>
  <c r="B1225" i="4"/>
  <c r="A1269" i="4"/>
  <c r="A1217" i="4"/>
  <c r="C1274" i="4"/>
  <c r="A1279" i="4"/>
  <c r="B1214" i="4"/>
  <c r="C1236" i="4"/>
  <c r="A1242" i="4"/>
  <c r="B1238" i="4"/>
  <c r="A1209" i="4"/>
  <c r="C1203" i="4"/>
  <c r="A1223" i="4"/>
  <c r="A1270" i="4"/>
  <c r="B1233" i="4"/>
  <c r="A1268" i="4"/>
  <c r="C1263" i="4"/>
  <c r="C1231" i="4"/>
  <c r="C1241" i="4"/>
  <c r="B1280" i="4"/>
  <c r="C1218" i="4"/>
  <c r="A1283" i="4"/>
  <c r="A1210" i="4"/>
  <c r="C1270" i="4"/>
  <c r="C1277" i="4"/>
  <c r="B1264" i="4"/>
  <c r="C1253" i="4"/>
  <c r="B1201" i="4"/>
  <c r="C1268" i="4"/>
  <c r="A1231" i="4"/>
  <c r="C1251" i="4"/>
  <c r="A1278" i="4"/>
  <c r="B1222" i="4"/>
  <c r="C1227" i="4"/>
  <c r="C1201" i="4"/>
  <c r="A1253" i="4"/>
  <c r="A1263" i="4"/>
  <c r="B1228" i="4"/>
  <c r="A1239" i="4"/>
  <c r="B1236" i="4"/>
  <c r="C1262" i="4"/>
  <c r="A1226" i="4"/>
  <c r="C1272" i="4"/>
  <c r="B1276" i="4"/>
  <c r="C1284" i="4"/>
  <c r="A1285" i="4"/>
  <c r="C1286" i="4"/>
  <c r="B1288" i="4"/>
  <c r="B1289" i="4"/>
  <c r="A1290" i="4"/>
  <c r="A1292" i="4"/>
  <c r="B1293" i="4"/>
  <c r="B1294" i="4"/>
  <c r="B1296" i="4"/>
  <c r="B1297" i="4"/>
  <c r="A1298" i="4"/>
  <c r="C1300" i="4"/>
  <c r="B1301" i="4"/>
  <c r="C1302" i="4"/>
  <c r="B1304" i="4"/>
  <c r="A1431" i="4"/>
  <c r="A1689" i="4"/>
  <c r="B1367" i="4"/>
  <c r="C1759" i="4"/>
  <c r="C1406" i="4"/>
  <c r="B1305" i="4"/>
  <c r="A1567" i="4"/>
  <c r="A1390" i="4"/>
  <c r="A1430" i="4"/>
  <c r="C1551" i="4"/>
  <c r="C1534" i="4"/>
  <c r="B1424" i="4"/>
  <c r="C1721" i="4"/>
  <c r="B1691" i="4"/>
  <c r="A1526" i="4"/>
  <c r="C1502" i="4"/>
  <c r="B1702" i="4"/>
  <c r="B1688" i="4"/>
  <c r="C1592" i="4"/>
  <c r="C1711" i="4"/>
  <c r="B1453" i="4"/>
  <c r="B1587" i="4"/>
  <c r="C1489" i="4"/>
  <c r="A1554" i="4"/>
  <c r="B1523" i="4"/>
  <c r="B1615" i="4"/>
  <c r="C1649" i="4"/>
  <c r="C1627" i="4"/>
  <c r="C1356" i="4"/>
  <c r="C1676" i="4"/>
  <c r="C1422" i="4"/>
  <c r="C1527" i="4"/>
  <c r="B1471" i="4"/>
  <c r="B1378" i="4"/>
  <c r="B1646" i="4"/>
  <c r="C1316" i="4"/>
  <c r="B1564" i="4"/>
  <c r="C1427" i="4"/>
  <c r="B1789" i="4"/>
  <c r="C1472" i="4"/>
  <c r="A1662" i="4"/>
  <c r="B1442" i="4"/>
  <c r="C1433" i="4"/>
  <c r="B1533" i="4"/>
  <c r="A1745" i="4"/>
  <c r="A1797" i="4"/>
  <c r="C1770" i="4"/>
  <c r="A1666" i="4"/>
  <c r="A1557" i="4"/>
  <c r="B1478" i="4"/>
  <c r="B1371" i="4"/>
  <c r="C1778" i="4"/>
  <c r="C1408" i="4"/>
  <c r="A1679" i="4"/>
  <c r="B1382" i="4"/>
  <c r="A1440" i="4"/>
  <c r="A1775" i="4"/>
  <c r="C1339" i="4"/>
  <c r="B1738" i="4"/>
  <c r="C1641" i="4"/>
  <c r="A1310" i="4"/>
  <c r="C1324" i="4"/>
  <c r="C1611" i="4"/>
  <c r="C1521" i="4"/>
  <c r="C1672" i="4"/>
  <c r="C1775" i="4"/>
  <c r="C1536" i="4"/>
  <c r="A1543" i="4"/>
  <c r="A1305" i="4"/>
  <c r="A1563" i="4"/>
  <c r="C1438" i="4"/>
  <c r="A1499" i="4"/>
  <c r="A1686" i="4"/>
  <c r="C1768" i="4"/>
  <c r="B1619" i="4"/>
  <c r="B1516" i="4"/>
  <c r="A1605" i="4"/>
  <c r="A1583" i="4"/>
  <c r="C1387" i="4"/>
  <c r="C1366" i="4"/>
  <c r="B1460" i="4"/>
  <c r="A1384" i="4"/>
  <c r="C1624" i="4"/>
  <c r="B1603" i="4"/>
  <c r="B1485" i="4"/>
  <c r="B1313" i="4"/>
  <c r="A1777" i="4"/>
  <c r="C1402" i="4"/>
  <c r="A1373" i="4"/>
  <c r="B1622" i="4"/>
  <c r="A1606" i="4"/>
  <c r="A1370" i="4"/>
  <c r="A1311" i="4"/>
  <c r="A1337" i="4"/>
  <c r="A1800" i="4"/>
  <c r="A1528" i="4"/>
  <c r="A1398" i="4"/>
  <c r="A1756" i="4"/>
  <c r="B1656" i="4"/>
  <c r="A1463" i="4"/>
  <c r="A1381" i="4"/>
  <c r="A1730" i="4"/>
  <c r="A1497" i="4"/>
  <c r="A1509" i="4"/>
  <c r="A1433" i="4"/>
  <c r="A1378" i="4"/>
  <c r="B1402" i="4"/>
  <c r="A1598" i="4"/>
  <c r="A1519" i="4"/>
  <c r="A1659" i="4"/>
  <c r="B1623" i="4"/>
  <c r="C1732" i="4"/>
  <c r="A1354" i="4"/>
  <c r="A1419" i="4"/>
  <c r="A1701" i="4"/>
  <c r="A1512" i="4"/>
  <c r="A1702" i="4"/>
  <c r="A1678" i="4"/>
  <c r="C1312" i="4"/>
  <c r="A1712" i="4"/>
  <c r="B1395" i="4"/>
  <c r="B1709" i="4"/>
  <c r="C1609" i="4"/>
  <c r="A1547" i="4"/>
  <c r="A1464" i="4"/>
  <c r="A1329" i="4"/>
  <c r="A1533" i="4"/>
  <c r="A1643" i="4"/>
  <c r="A1540" i="4"/>
  <c r="A1510" i="4"/>
  <c r="B1370" i="4"/>
  <c r="A1513" i="4"/>
  <c r="B1706" i="4"/>
  <c r="B1710" i="4"/>
  <c r="B1611" i="4"/>
  <c r="A1525" i="4"/>
  <c r="A1484" i="4"/>
  <c r="B1521" i="4"/>
  <c r="B1661" i="4"/>
  <c r="C1578" i="4"/>
  <c r="A1426" i="4"/>
  <c r="A1401" i="4"/>
  <c r="B1361" i="4"/>
  <c r="B1736" i="4"/>
  <c r="B1684" i="4"/>
  <c r="B1438" i="4"/>
  <c r="C1796" i="4"/>
  <c r="A1796" i="4"/>
  <c r="C1539" i="4"/>
  <c r="C1705" i="4"/>
  <c r="A1696" i="4"/>
  <c r="A1470" i="4"/>
  <c r="A1353" i="4"/>
  <c r="B1556" i="4"/>
  <c r="B1355" i="4"/>
  <c r="C1756" i="4"/>
  <c r="C1703" i="4"/>
  <c r="B1353" i="4"/>
  <c r="C1463" i="4"/>
  <c r="A1541" i="4"/>
  <c r="B1401" i="4"/>
  <c r="B1454" i="4"/>
  <c r="B1664" i="4"/>
  <c r="C1615" i="4"/>
  <c r="A1416" i="4"/>
  <c r="A1504" i="4"/>
  <c r="B1560" i="4"/>
  <c r="B1527" i="4"/>
  <c r="C1351" i="4"/>
  <c r="A1627" i="4"/>
  <c r="A1612" i="4"/>
  <c r="A1759" i="4"/>
  <c r="A1639" i="4"/>
  <c r="A1751" i="4"/>
  <c r="B1399" i="4"/>
  <c r="C1788" i="4"/>
  <c r="B1504" i="4"/>
  <c r="B1458" i="4"/>
  <c r="B1524" i="4"/>
  <c r="C1409" i="4"/>
  <c r="A1456" i="4"/>
  <c r="A1789" i="4"/>
  <c r="C1793" i="4"/>
  <c r="B1610" i="4"/>
  <c r="A1690" i="4"/>
  <c r="B1335" i="4"/>
  <c r="C1798" i="4"/>
  <c r="A1603" i="4"/>
  <c r="C1391" i="4"/>
  <c r="C1765" i="4"/>
  <c r="B1425" i="4"/>
  <c r="C1365" i="4"/>
  <c r="C1613" i="4"/>
  <c r="A1698" i="4"/>
  <c r="B1542" i="4"/>
  <c r="A1424" i="4"/>
  <c r="A1415" i="4"/>
  <c r="B1754" i="4"/>
  <c r="B1479" i="4"/>
  <c r="A1487" i="4"/>
  <c r="B1373" i="4"/>
  <c r="C1603" i="4"/>
  <c r="B1558" i="4"/>
  <c r="C1557" i="4"/>
  <c r="A1369" i="4"/>
  <c r="A1787" i="4"/>
  <c r="B1772" i="4"/>
  <c r="A1602" i="4"/>
  <c r="B1473" i="4"/>
  <c r="A1319" i="4"/>
  <c r="A1625" i="4"/>
  <c r="A1560" i="4"/>
  <c r="C1791" i="4"/>
  <c r="B1555" i="4"/>
  <c r="A1457" i="4"/>
  <c r="C1392" i="4"/>
  <c r="B1614" i="4"/>
  <c r="C1621" i="4"/>
  <c r="B1563" i="4"/>
  <c r="B1412" i="4"/>
  <c r="B1317" i="4"/>
  <c r="B1647" i="4"/>
  <c r="A1459" i="4"/>
  <c r="A1735" i="4"/>
  <c r="C1749" i="4"/>
  <c r="A1694" i="4"/>
  <c r="A1672" i="4"/>
  <c r="B1747" i="4"/>
  <c r="C1353" i="4"/>
  <c r="A1579" i="4"/>
  <c r="C1776" i="4"/>
  <c r="B1474" i="4"/>
  <c r="C1716" i="4"/>
  <c r="C1315" i="4"/>
  <c r="C1336" i="4"/>
  <c r="A1559" i="4"/>
  <c r="C1473" i="4"/>
  <c r="C1610" i="4"/>
  <c r="B1319" i="4"/>
  <c r="C1538" i="4"/>
  <c r="A1651" i="4"/>
  <c r="A1761" i="4"/>
  <c r="A1778" i="4"/>
  <c r="C1634" i="4"/>
  <c r="B1486" i="4"/>
  <c r="C1561" i="4"/>
  <c r="B1346" i="4"/>
  <c r="C1418" i="4"/>
  <c r="B1360" i="4"/>
  <c r="C1739" i="4"/>
  <c r="A1764" i="4"/>
  <c r="C1343" i="4"/>
  <c r="A1349" i="4"/>
  <c r="B1787" i="4"/>
  <c r="B1632" i="4"/>
  <c r="C1425" i="4"/>
  <c r="B1350" i="4"/>
  <c r="C1629" i="4"/>
  <c r="B1416" i="4"/>
  <c r="C1398" i="4"/>
  <c r="B1547" i="4"/>
  <c r="C1503" i="4"/>
  <c r="B1680" i="4"/>
  <c r="A1348" i="4"/>
  <c r="B1658" i="4"/>
  <c r="B1652" i="4"/>
  <c r="C1443" i="4"/>
  <c r="B1463" i="4"/>
  <c r="B1413" i="4"/>
  <c r="B1653" i="4"/>
  <c r="C1553" i="4"/>
  <c r="A1382" i="4"/>
  <c r="B1482" i="4"/>
  <c r="B1427" i="4"/>
  <c r="C1684" i="4"/>
  <c r="C1790" i="4"/>
  <c r="C1680" i="4"/>
  <c r="C1327" i="4"/>
  <c r="C1567" i="4"/>
  <c r="B1534" i="4"/>
  <c r="B1687" i="4"/>
  <c r="A1507" i="4"/>
  <c r="C1586" i="4"/>
  <c r="C1359" i="4"/>
  <c r="B1357" i="4"/>
  <c r="C1762" i="4"/>
  <c r="A1609" i="4"/>
  <c r="A1399" i="4"/>
  <c r="A1774" i="4"/>
  <c r="B1758" i="4"/>
  <c r="B1649" i="4"/>
  <c r="C1375" i="4"/>
  <c r="C1332" i="4"/>
  <c r="A1374" i="4"/>
  <c r="A1284" i="4"/>
  <c r="B1285" i="4"/>
  <c r="B1287" i="4"/>
  <c r="A1288" i="4"/>
  <c r="A1289" i="4"/>
  <c r="A1291" i="4"/>
  <c r="B1292" i="4"/>
  <c r="A1293" i="4"/>
  <c r="B1295" i="4"/>
  <c r="A1296" i="4"/>
  <c r="C1297" i="4"/>
  <c r="A1299" i="4"/>
  <c r="B1300" i="4"/>
  <c r="A1301" i="4"/>
  <c r="C1303" i="4"/>
  <c r="C1304" i="4"/>
  <c r="C1686" i="4"/>
  <c r="C1389" i="4"/>
  <c r="B1455" i="4"/>
  <c r="C1571" i="4"/>
  <c r="C1602" i="4"/>
  <c r="C1421" i="4"/>
  <c r="C1429" i="4"/>
  <c r="B1374" i="4"/>
  <c r="B1386" i="4"/>
  <c r="B1445" i="4"/>
  <c r="B1307" i="4"/>
  <c r="A1394" i="4"/>
  <c r="A1748" i="4"/>
  <c r="C1378" i="4"/>
  <c r="B1662" i="4"/>
  <c r="B1449" i="4"/>
  <c r="B1410" i="4"/>
  <c r="C1401" i="4"/>
  <c r="C1664" i="4"/>
  <c r="C1403" i="4"/>
  <c r="C1555" i="4"/>
  <c r="A1333" i="4"/>
  <c r="A1736" i="4"/>
  <c r="A1668" i="4"/>
  <c r="B1682" i="4"/>
  <c r="A1782" i="4"/>
  <c r="C1636" i="4"/>
  <c r="B1484" i="4"/>
  <c r="B1388" i="4"/>
  <c r="B1518" i="4"/>
  <c r="C1774" i="4"/>
  <c r="B1654" i="4"/>
  <c r="B1692" i="4"/>
  <c r="A1546" i="4"/>
  <c r="B1703" i="4"/>
  <c r="B1670" i="4"/>
  <c r="C1382" i="4"/>
  <c r="A1517" i="4"/>
  <c r="C1511" i="4"/>
  <c r="C1333" i="4"/>
  <c r="C1493" i="4"/>
  <c r="A1644" i="4"/>
  <c r="A1524" i="4"/>
  <c r="C1708" i="4"/>
  <c r="B1746" i="4"/>
  <c r="C1508" i="4"/>
  <c r="C1556" i="4"/>
  <c r="A1366" i="4"/>
  <c r="B1343" i="4"/>
  <c r="C1481" i="4"/>
  <c r="B1338" i="4"/>
  <c r="B1708" i="4"/>
  <c r="C1317" i="4"/>
  <c r="C1377" i="4"/>
  <c r="C1458" i="4"/>
  <c r="A1684" i="4"/>
  <c r="B1716" i="4"/>
  <c r="C1666" i="4"/>
  <c r="C1330" i="4"/>
  <c r="A1574" i="4"/>
  <c r="C1617" i="4"/>
  <c r="B1394" i="4"/>
  <c r="C1667" i="4"/>
  <c r="C1646" i="4"/>
  <c r="C1469" i="4"/>
  <c r="C1723" i="4"/>
  <c r="C1679" i="4"/>
  <c r="B1446" i="4"/>
  <c r="B1679" i="4"/>
  <c r="B1630" i="4"/>
  <c r="C1549" i="4"/>
  <c r="A1427" i="4"/>
  <c r="C1681" i="4"/>
  <c r="C1577" i="4"/>
  <c r="B1744" i="4"/>
  <c r="C1434" i="4"/>
  <c r="C1678" i="4"/>
  <c r="C1323" i="4"/>
  <c r="C1576" i="4"/>
  <c r="B1476" i="4"/>
  <c r="A1460" i="4"/>
  <c r="C1478" i="4"/>
  <c r="C1777" i="4"/>
  <c r="C1390" i="4"/>
  <c r="A1377" i="4"/>
  <c r="B1667" i="4"/>
  <c r="A1410" i="4"/>
  <c r="A1383" i="4"/>
  <c r="C1654" i="4"/>
  <c r="B1755" i="4"/>
  <c r="A1614" i="4"/>
  <c r="B1541" i="4"/>
  <c r="B1312" i="4"/>
  <c r="C1537" i="4"/>
  <c r="C1771" i="4"/>
  <c r="C1497" i="4"/>
  <c r="C1632" i="4"/>
  <c r="C1466" i="4"/>
  <c r="A1357" i="4"/>
  <c r="C1688" i="4"/>
  <c r="B1535" i="4"/>
  <c r="C1699" i="4"/>
  <c r="B1508" i="4"/>
  <c r="A1537" i="4"/>
  <c r="C1635" i="4"/>
  <c r="B1783" i="4"/>
  <c r="C1509" i="4"/>
  <c r="C1346" i="4"/>
  <c r="B1648" i="4"/>
  <c r="C1471" i="4"/>
  <c r="A1452" i="4"/>
  <c r="C1712" i="4"/>
  <c r="B1331" i="4"/>
  <c r="A1611" i="4"/>
  <c r="A1707" i="4"/>
  <c r="B1568" i="4"/>
  <c r="C1415" i="4"/>
  <c r="B1675" i="4"/>
  <c r="C1614" i="4"/>
  <c r="A1591" i="4"/>
  <c r="A1562" i="4"/>
  <c r="A1503" i="4"/>
  <c r="A1754" i="4"/>
  <c r="A1681" i="4"/>
  <c r="A1650" i="4"/>
  <c r="A1617" i="4"/>
  <c r="A1523" i="4"/>
  <c r="B1472" i="4"/>
  <c r="B1514" i="4"/>
  <c r="B1348" i="4"/>
  <c r="A1726" i="4"/>
  <c r="A1652" i="4"/>
  <c r="A1752" i="4"/>
  <c r="B1797" i="4"/>
  <c r="B1672" i="4"/>
  <c r="C1419" i="4"/>
  <c r="B1441" i="4"/>
  <c r="B1487" i="4"/>
  <c r="B1551" i="4"/>
  <c r="B1545" i="4"/>
  <c r="C1357" i="4"/>
  <c r="C1715" i="4"/>
  <c r="A1769" i="4"/>
  <c r="A1589" i="4"/>
  <c r="A1341" i="4"/>
  <c r="B1717" i="4"/>
  <c r="A1706" i="4"/>
  <c r="C1373" i="4"/>
  <c r="C1773" i="4"/>
  <c r="A1345" i="4"/>
  <c r="A1498" i="4"/>
  <c r="A1601" i="4"/>
  <c r="A1422" i="4"/>
  <c r="C1616" i="4"/>
  <c r="A1781" i="4"/>
  <c r="C1661" i="4"/>
  <c r="A1346" i="4"/>
  <c r="C1381" i="4"/>
  <c r="A1763" i="4"/>
  <c r="A1708" i="4"/>
  <c r="B1306" i="4"/>
  <c r="A1492" i="4"/>
  <c r="A1720" i="4"/>
  <c r="C1451" i="4"/>
  <c r="C1572" i="4"/>
  <c r="A1629" i="4"/>
  <c r="C1789" i="4"/>
  <c r="B1576" i="4"/>
  <c r="B1417" i="4"/>
  <c r="A1578" i="4"/>
  <c r="A1473" i="4"/>
  <c r="C1457" i="4"/>
  <c r="B1791" i="4"/>
  <c r="A1663" i="4"/>
  <c r="B1665" i="4"/>
  <c r="B1339" i="4"/>
  <c r="A1799" i="4"/>
  <c r="C1794" i="4"/>
  <c r="A1365" i="4"/>
  <c r="A1474" i="4"/>
  <c r="B1549" i="4"/>
  <c r="A1784" i="4"/>
  <c r="B1397" i="4"/>
  <c r="C1745" i="4"/>
  <c r="B1419" i="4"/>
  <c r="B1613" i="4"/>
  <c r="A1619" i="4"/>
  <c r="B1571" i="4"/>
  <c r="A1631" i="4"/>
  <c r="A1714" i="4"/>
  <c r="C1722" i="4"/>
  <c r="C1446" i="4"/>
  <c r="B1562" i="4"/>
  <c r="C1683" i="4"/>
  <c r="B1431" i="4"/>
  <c r="B1616" i="4"/>
  <c r="C1326" i="4"/>
  <c r="B1698" i="4"/>
  <c r="A1483" i="4"/>
  <c r="B1705" i="4"/>
  <c r="B1618" i="4"/>
  <c r="B1532" i="4"/>
  <c r="A1411" i="4"/>
  <c r="B1629" i="4"/>
  <c r="C1593" i="4"/>
  <c r="A1743" i="4"/>
  <c r="A1402" i="4"/>
  <c r="B1699" i="4"/>
  <c r="C1362" i="4"/>
  <c r="A1647" i="4"/>
  <c r="B1452" i="4"/>
  <c r="B1393" i="4"/>
  <c r="A1692" i="4"/>
  <c r="A1387" i="4"/>
  <c r="C1761" i="4"/>
  <c r="B1328" i="4"/>
  <c r="C1755" i="4"/>
  <c r="C1559" i="4"/>
  <c r="B1601" i="4"/>
  <c r="A1576" i="4"/>
  <c r="B1743" i="4"/>
  <c r="C1652" i="4"/>
  <c r="B1767" i="4"/>
  <c r="B1400" i="4"/>
  <c r="A1480" i="4"/>
  <c r="C1693" i="4"/>
  <c r="B1327" i="4"/>
  <c r="A1453" i="4"/>
  <c r="A1339" i="4"/>
  <c r="C1319" i="4"/>
  <c r="B1340" i="4"/>
  <c r="B1519" i="4"/>
  <c r="A1469" i="4"/>
  <c r="A1461" i="4"/>
  <c r="B1384" i="4"/>
  <c r="B1465" i="4"/>
  <c r="B1387" i="4"/>
  <c r="A1801" i="4"/>
  <c r="B1439" i="4"/>
  <c r="C1625" i="4"/>
  <c r="C1404" i="4"/>
  <c r="C1718" i="4"/>
  <c r="B1503" i="4"/>
  <c r="C1526" i="4"/>
  <c r="A1496" i="4"/>
  <c r="B1725" i="4"/>
  <c r="B1657" i="4"/>
  <c r="B1544" i="4"/>
  <c r="B1406" i="4"/>
  <c r="B1723" i="4"/>
  <c r="C1597" i="4"/>
  <c r="B1548" i="4"/>
  <c r="A1779" i="4"/>
  <c r="C1596" i="4"/>
  <c r="A1386" i="4"/>
  <c r="B1673" i="4"/>
  <c r="C1328" i="4"/>
  <c r="B1511" i="4"/>
  <c r="B1429" i="4"/>
  <c r="B1718" i="4"/>
  <c r="B1435" i="4"/>
  <c r="A1630" i="4"/>
  <c r="C1395" i="4"/>
  <c r="A1468" i="4"/>
  <c r="C1570" i="4"/>
  <c r="B1737" i="4"/>
  <c r="B1678" i="4"/>
  <c r="B1790" i="4"/>
  <c r="C1522" i="4"/>
  <c r="A1604" i="4"/>
  <c r="A1406" i="4"/>
  <c r="B1488" i="4"/>
  <c r="A1429" i="4"/>
  <c r="B1586" i="4"/>
  <c r="A1795" i="4"/>
  <c r="B1543" i="4"/>
  <c r="A1584" i="4"/>
  <c r="A1450" i="4"/>
  <c r="C1455" i="4"/>
  <c r="B1325" i="4"/>
  <c r="C1662" i="4"/>
  <c r="B1651" i="4"/>
  <c r="C1569" i="4"/>
  <c r="A1575" i="4"/>
  <c r="B1634" i="4"/>
  <c r="A1446" i="4"/>
  <c r="A1640" i="4"/>
  <c r="C1801" i="4"/>
  <c r="B1584" i="4"/>
  <c r="C1462" i="4"/>
  <c r="B1597" i="4"/>
  <c r="B1557" i="4"/>
  <c r="B1645" i="4"/>
  <c r="C1475" i="4"/>
  <c r="B1624" i="4"/>
  <c r="C1746" i="4"/>
  <c r="B1760" i="4"/>
  <c r="A1794" i="4"/>
  <c r="C1655" i="4"/>
  <c r="A1634" i="4"/>
  <c r="A1518" i="4"/>
  <c r="C1719" i="4"/>
  <c r="C1383" i="4"/>
  <c r="C1622" i="4"/>
  <c r="A1325" i="4"/>
  <c r="B1730" i="4"/>
  <c r="B1491" i="4"/>
  <c r="A1308" i="4"/>
  <c r="B1538" i="4"/>
  <c r="C1550" i="4"/>
  <c r="B1447" i="4"/>
  <c r="B1640" i="4"/>
  <c r="B1404" i="4"/>
  <c r="C1607" i="4"/>
  <c r="A1555" i="4"/>
  <c r="B1351" i="4"/>
  <c r="B1694" i="4"/>
  <c r="A1439" i="4"/>
  <c r="A1738" i="4"/>
  <c r="A1396" i="4"/>
  <c r="A1542" i="4"/>
  <c r="A1565" i="4"/>
  <c r="C1352" i="4"/>
  <c r="A1407" i="4"/>
  <c r="B1565" i="4"/>
  <c r="B1376" i="4"/>
  <c r="C1337" i="4"/>
  <c r="B1349" i="4"/>
  <c r="B1550" i="4"/>
  <c r="A1780" i="4"/>
  <c r="A1321" i="4"/>
  <c r="C1380" i="4"/>
  <c r="C1696" i="4"/>
  <c r="A1491" i="4"/>
  <c r="C1540" i="4"/>
  <c r="C1494" i="4"/>
  <c r="C1659" i="4"/>
  <c r="C1335" i="4"/>
  <c r="B1633" i="4"/>
  <c r="C1631" i="4"/>
  <c r="A1671" i="4"/>
  <c r="C1416" i="4"/>
  <c r="A1747" i="4"/>
  <c r="B1693" i="4"/>
  <c r="C1633" i="4"/>
  <c r="B1354" i="4"/>
  <c r="B1497" i="4"/>
  <c r="B1793" i="4"/>
  <c r="C1682" i="4"/>
  <c r="A1710" i="4"/>
  <c r="B1326" i="4"/>
  <c r="A1688" i="4"/>
  <c r="A1420" i="4"/>
  <c r="A1478" i="4"/>
  <c r="B1461" i="4"/>
  <c r="C1423" i="4"/>
  <c r="C1582" i="4"/>
  <c r="B1727" i="4"/>
  <c r="C1752" i="4"/>
  <c r="C1658" i="4"/>
  <c r="A1636" i="4"/>
  <c r="C1547" i="4"/>
  <c r="B1753" i="4"/>
  <c r="A1520" i="4"/>
  <c r="C1598" i="4"/>
  <c r="C1618" i="4"/>
  <c r="B1383" i="4"/>
  <c r="C1691" i="4"/>
  <c r="A1682" i="4"/>
  <c r="A1633" i="4"/>
  <c r="A1444" i="4"/>
  <c r="A1481" i="4"/>
  <c r="A1335" i="4"/>
  <c r="A1737" i="4"/>
  <c r="A1516" i="4"/>
  <c r="A1327" i="4"/>
  <c r="A1397" i="4"/>
  <c r="A1408" i="4"/>
  <c r="B1475" i="4"/>
  <c r="B1500" i="4"/>
  <c r="A1556" i="4"/>
  <c r="A1364" i="4"/>
  <c r="C1575" i="4"/>
  <c r="C1585" i="4"/>
  <c r="A1465" i="4"/>
  <c r="B1583" i="4"/>
  <c r="A1428" i="4"/>
  <c r="A1721" i="4"/>
  <c r="A1531" i="4"/>
  <c r="C1564" i="4"/>
  <c r="C1529" i="4"/>
  <c r="B1728" i="4"/>
  <c r="B1686" i="4"/>
  <c r="A1356" i="4"/>
  <c r="C1440" i="4"/>
  <c r="A1596" i="4"/>
  <c r="B1341" i="4"/>
  <c r="A1734" i="4"/>
  <c r="A1600" i="4"/>
  <c r="B1801" i="4"/>
  <c r="A1790" i="4"/>
  <c r="A1324" i="4"/>
  <c r="A1616" i="4"/>
  <c r="A1322" i="4"/>
  <c r="C1470" i="4"/>
  <c r="C1426" i="4"/>
  <c r="B1342" i="4"/>
  <c r="C1474" i="4"/>
  <c r="C1717" i="4"/>
  <c r="A1776" i="4"/>
  <c r="A1331" i="4"/>
  <c r="A1449" i="4"/>
  <c r="C1741" i="4"/>
  <c r="A1785" i="4"/>
  <c r="C1504" i="4"/>
  <c r="B1469" i="4"/>
  <c r="C1606" i="4"/>
  <c r="A1744" i="4"/>
  <c r="C1364" i="4"/>
  <c r="B1742" i="4"/>
  <c r="C1305" i="4"/>
  <c r="A1749" i="4"/>
  <c r="A1312" i="4"/>
  <c r="A1685" i="4"/>
  <c r="A1421" i="4"/>
  <c r="C1670" i="4"/>
  <c r="C1620" i="4"/>
  <c r="A1588" i="4"/>
  <c r="A1570" i="4"/>
  <c r="C1685" i="4"/>
  <c r="C1510" i="4"/>
  <c r="A1479" i="4"/>
  <c r="A1704" i="4"/>
  <c r="A1494" i="4"/>
  <c r="A1722" i="4"/>
  <c r="A1385" i="4"/>
  <c r="A1471" i="4"/>
  <c r="A1367" i="4"/>
  <c r="A1561" i="4"/>
  <c r="A1389" i="4"/>
  <c r="A1613" i="4"/>
  <c r="C1452" i="4"/>
  <c r="A1409" i="4"/>
  <c r="A1628" i="4"/>
  <c r="B1375" i="4"/>
  <c r="C1605" i="4"/>
  <c r="A1489" i="4"/>
  <c r="C1507" i="4"/>
  <c r="C1368" i="4"/>
  <c r="A1768" i="4"/>
  <c r="A1791" i="4"/>
  <c r="C1371" i="4"/>
  <c r="B1444" i="4"/>
  <c r="A1838" i="4" l="1"/>
  <c r="C1813" i="4"/>
  <c r="A1898" i="4"/>
  <c r="C1889" i="4"/>
  <c r="B1826" i="4"/>
  <c r="C1859" i="4"/>
  <c r="B1835" i="4"/>
  <c r="B1809" i="4"/>
  <c r="A1869" i="4"/>
  <c r="C1910" i="4"/>
  <c r="C1845" i="4"/>
  <c r="A1832" i="4"/>
  <c r="A1823" i="4"/>
  <c r="A1802" i="4"/>
  <c r="A1917" i="4"/>
  <c r="C1916" i="4"/>
  <c r="C1840" i="4"/>
  <c r="C1850" i="4"/>
  <c r="B1918" i="4"/>
  <c r="B1870" i="4"/>
  <c r="A1852" i="4"/>
  <c r="A1879" i="4"/>
  <c r="C1917" i="4"/>
  <c r="B1847" i="4"/>
  <c r="A1814" i="4"/>
  <c r="A1893" i="4"/>
  <c r="B1860" i="4"/>
  <c r="B1910" i="4"/>
  <c r="A1825" i="4"/>
  <c r="C1866" i="4"/>
  <c r="B1824" i="4"/>
  <c r="C1867" i="4"/>
  <c r="C1817" i="4"/>
  <c r="B1822" i="4"/>
  <c r="A1858" i="4"/>
  <c r="A1894" i="4"/>
  <c r="B1817" i="4"/>
  <c r="B1810" i="4"/>
  <c r="C1834" i="4"/>
  <c r="B1828" i="4"/>
  <c r="B1928" i="4"/>
  <c r="B1933" i="4"/>
  <c r="B1937" i="4"/>
  <c r="B1943" i="4"/>
  <c r="A1949" i="4"/>
  <c r="C1954" i="4"/>
  <c r="B2010" i="4"/>
  <c r="C2274" i="4"/>
  <c r="A2082" i="4"/>
  <c r="B2380" i="4"/>
  <c r="C2216" i="4"/>
  <c r="C2309" i="4"/>
  <c r="B2021" i="4"/>
  <c r="B1971" i="4"/>
  <c r="A2183" i="4"/>
  <c r="B2174" i="4"/>
  <c r="C2134" i="4"/>
  <c r="A2317" i="4"/>
  <c r="C2338" i="4"/>
  <c r="C2062" i="4"/>
  <c r="B2039" i="4"/>
  <c r="A2323" i="4"/>
  <c r="C2189" i="4"/>
  <c r="B2401" i="4"/>
  <c r="A2217" i="4"/>
  <c r="B2045" i="4"/>
  <c r="C2106" i="4"/>
  <c r="A2383" i="4"/>
  <c r="C2297" i="4"/>
  <c r="B2250" i="4"/>
  <c r="C1994" i="4"/>
  <c r="A1970" i="4"/>
  <c r="B2366" i="4"/>
  <c r="B2349" i="4"/>
  <c r="A2247" i="4"/>
  <c r="B2102" i="4"/>
  <c r="C2097" i="4"/>
  <c r="A1979" i="4"/>
  <c r="B2133" i="4"/>
  <c r="A2392" i="4"/>
  <c r="B2027" i="4"/>
  <c r="A2158" i="4"/>
  <c r="B2387" i="4"/>
  <c r="A2098" i="4"/>
  <c r="A2039" i="4"/>
  <c r="B2104" i="4"/>
  <c r="B2154" i="4"/>
  <c r="B2302" i="4"/>
  <c r="C2023" i="4"/>
  <c r="C2102" i="4"/>
  <c r="A2216" i="4"/>
  <c r="C2193" i="4"/>
  <c r="C2096" i="4"/>
  <c r="C2358" i="4"/>
  <c r="B1975" i="4"/>
  <c r="C2200" i="4"/>
  <c r="A2389" i="4"/>
  <c r="A2225" i="4"/>
  <c r="C2323" i="4"/>
  <c r="B1984" i="4"/>
  <c r="C1979" i="4"/>
  <c r="A2126" i="4"/>
  <c r="C2127" i="4"/>
  <c r="C2377" i="4"/>
  <c r="B2149" i="4"/>
  <c r="C2372" i="4"/>
  <c r="B2369" i="4"/>
  <c r="C1976" i="4"/>
  <c r="C2196" i="4"/>
  <c r="A2270" i="4"/>
  <c r="A2046" i="4"/>
  <c r="C2257" i="4"/>
  <c r="B2020" i="4"/>
  <c r="A2229" i="4"/>
  <c r="C2041" i="4"/>
  <c r="B2029" i="4"/>
  <c r="B2095" i="4"/>
  <c r="C2394" i="4"/>
  <c r="B2338" i="4"/>
  <c r="A1976" i="4"/>
  <c r="C2171" i="4"/>
  <c r="C2178" i="4"/>
  <c r="C2173" i="4"/>
  <c r="B2090" i="4"/>
  <c r="C2373" i="4"/>
  <c r="B2242" i="4"/>
  <c r="B2164" i="4"/>
  <c r="B2098" i="4"/>
  <c r="C2287" i="4"/>
  <c r="A1972" i="4"/>
  <c r="C2230" i="4"/>
  <c r="B2229" i="4"/>
  <c r="C2154" i="4"/>
  <c r="B2012" i="4"/>
  <c r="B2096" i="4"/>
  <c r="B2049" i="4"/>
  <c r="A2150" i="4"/>
  <c r="A2161" i="4"/>
  <c r="A2329" i="4"/>
  <c r="B2368" i="4"/>
  <c r="C1996" i="4"/>
  <c r="C2148" i="4"/>
  <c r="A2159" i="4"/>
  <c r="C2243" i="4"/>
  <c r="B2137" i="4"/>
  <c r="A2112" i="4"/>
  <c r="A2012" i="4"/>
  <c r="A2373" i="4"/>
  <c r="B2001" i="4"/>
  <c r="B2322" i="4"/>
  <c r="A1924" i="4"/>
  <c r="A1927" i="4"/>
  <c r="A1929" i="4"/>
  <c r="C1932" i="4"/>
  <c r="C1935" i="4"/>
  <c r="C1938" i="4"/>
  <c r="B1940" i="4"/>
  <c r="A1943" i="4"/>
  <c r="B1945" i="4"/>
  <c r="C1948" i="4"/>
  <c r="C1950" i="4"/>
  <c r="A1954" i="4"/>
  <c r="A1956" i="4"/>
  <c r="C2085" i="4"/>
  <c r="A2001" i="4"/>
  <c r="A2138" i="4"/>
  <c r="A2018" i="4"/>
  <c r="B2099" i="4"/>
  <c r="B2305" i="4"/>
  <c r="A2195" i="4"/>
  <c r="B2194" i="4"/>
  <c r="C2167" i="4"/>
  <c r="B2399" i="4"/>
  <c r="B2309" i="4"/>
  <c r="A1958" i="4"/>
  <c r="C2114" i="4"/>
  <c r="C2090" i="4"/>
  <c r="B2167" i="4"/>
  <c r="B2026" i="4"/>
  <c r="A1996" i="4"/>
  <c r="A2035" i="4"/>
  <c r="B2147" i="4"/>
  <c r="C2076" i="4"/>
  <c r="A2025" i="4"/>
  <c r="C2345" i="4"/>
  <c r="C2392" i="4"/>
  <c r="C1999" i="4"/>
  <c r="A2374" i="4"/>
  <c r="B2248" i="4"/>
  <c r="C2040" i="4"/>
  <c r="B2148" i="4"/>
  <c r="C2121" i="4"/>
  <c r="C1988" i="4"/>
  <c r="B1979" i="4"/>
  <c r="A1978" i="4"/>
  <c r="B1977" i="4"/>
  <c r="B2357" i="4"/>
  <c r="B2333" i="4"/>
  <c r="B2383" i="4"/>
  <c r="A2193" i="4"/>
  <c r="B2269" i="4"/>
  <c r="B2153" i="4"/>
  <c r="C2227" i="4"/>
  <c r="B1968" i="4"/>
  <c r="C2153" i="4"/>
  <c r="A2249" i="4"/>
  <c r="B2014" i="4"/>
  <c r="A2002" i="4"/>
  <c r="A2349" i="4"/>
  <c r="B2069" i="4"/>
  <c r="C2275" i="4"/>
  <c r="C2170" i="4"/>
  <c r="C2265" i="4"/>
  <c r="A1983" i="4"/>
  <c r="C2250" i="4"/>
  <c r="C2398" i="4"/>
  <c r="C2268" i="4"/>
  <c r="B1986" i="4"/>
  <c r="B2382" i="4"/>
  <c r="A2353" i="4"/>
  <c r="A2258" i="4"/>
  <c r="B2266" i="4"/>
  <c r="B2234" i="4"/>
  <c r="C1967" i="4"/>
  <c r="A2071" i="4"/>
  <c r="B2160" i="4"/>
  <c r="B2394" i="4"/>
  <c r="A2109" i="4"/>
  <c r="A2277" i="4"/>
  <c r="C2219" i="4"/>
  <c r="C2400" i="4"/>
  <c r="A2154" i="4"/>
  <c r="A2237" i="4"/>
  <c r="C2168" i="4"/>
  <c r="B2082" i="4"/>
  <c r="A2316" i="4"/>
  <c r="B2011" i="4"/>
  <c r="A1992" i="4"/>
  <c r="B2249" i="4"/>
  <c r="A2056" i="4"/>
  <c r="C2046" i="4"/>
  <c r="C2035" i="4"/>
  <c r="C2282" i="4"/>
  <c r="C2303" i="4"/>
  <c r="A2320" i="4"/>
  <c r="B2403" i="4"/>
  <c r="A2382" i="4"/>
  <c r="A2032" i="4"/>
  <c r="B2247" i="4"/>
  <c r="C2103" i="4"/>
  <c r="B2238" i="4"/>
  <c r="B2042" i="4"/>
  <c r="A2100" i="4"/>
  <c r="A2168" i="4"/>
  <c r="C2161" i="4"/>
  <c r="B2091" i="4"/>
  <c r="A2352" i="4"/>
  <c r="A2336" i="4"/>
  <c r="C2239" i="4"/>
  <c r="C2119" i="4"/>
  <c r="A2281" i="4"/>
  <c r="A2019" i="4"/>
  <c r="C2233" i="4"/>
  <c r="A2114" i="4"/>
  <c r="B2197" i="4"/>
  <c r="A2067" i="4"/>
  <c r="C2019" i="4"/>
  <c r="B2308" i="4"/>
  <c r="B2116" i="4"/>
  <c r="A1975" i="4"/>
  <c r="B2240" i="4"/>
  <c r="B2050" i="4"/>
  <c r="A2074" i="4"/>
  <c r="A1959" i="4"/>
  <c r="A2099" i="4"/>
  <c r="A2297" i="4"/>
  <c r="A2328" i="4"/>
  <c r="B2367" i="4"/>
  <c r="B2284" i="4"/>
  <c r="A2196" i="4"/>
  <c r="C2223" i="4"/>
  <c r="C2317" i="4"/>
  <c r="B1960" i="4"/>
  <c r="C1983" i="4"/>
  <c r="A2348" i="4"/>
  <c r="C2021" i="4"/>
  <c r="B1963" i="4"/>
  <c r="C2286" i="4"/>
  <c r="B2030" i="4"/>
  <c r="C2156" i="4"/>
  <c r="A1987" i="4"/>
  <c r="C2131" i="4"/>
  <c r="B2125" i="4"/>
  <c r="A2050" i="4"/>
  <c r="B2351" i="4"/>
  <c r="B2204" i="4"/>
  <c r="A2308" i="4"/>
  <c r="A2312" i="4"/>
  <c r="B2355" i="4"/>
  <c r="A2261" i="4"/>
  <c r="C2050" i="4"/>
  <c r="C2258" i="4"/>
  <c r="B2017" i="4"/>
  <c r="B2201" i="4"/>
  <c r="C2135" i="4"/>
  <c r="C2031" i="4"/>
  <c r="C2022" i="4"/>
  <c r="A2362" i="4"/>
  <c r="C2319" i="4"/>
  <c r="C2353" i="4"/>
  <c r="A1973" i="4"/>
  <c r="A2155" i="4"/>
  <c r="C2118" i="4"/>
  <c r="A2128" i="4"/>
  <c r="B2024" i="4"/>
  <c r="B2287" i="4"/>
  <c r="B2378" i="4"/>
  <c r="B2283" i="4"/>
  <c r="A2381" i="4"/>
  <c r="C2381" i="4"/>
  <c r="C2055" i="4"/>
  <c r="B2115" i="4"/>
  <c r="C2027" i="4"/>
  <c r="A2275" i="4"/>
  <c r="C2034" i="4"/>
  <c r="B2092" i="4"/>
  <c r="A2160" i="4"/>
  <c r="A2052" i="4"/>
  <c r="C2262" i="4"/>
  <c r="B2391" i="4"/>
  <c r="A2241" i="4"/>
  <c r="A1918" i="4"/>
  <c r="A1853" i="4"/>
  <c r="A1871" i="4"/>
  <c r="A1900" i="4"/>
  <c r="A1854" i="4"/>
  <c r="B1861" i="4"/>
  <c r="B1905" i="4"/>
  <c r="A1839" i="4"/>
  <c r="B1903" i="4"/>
  <c r="A1835" i="4"/>
  <c r="C1888" i="4"/>
  <c r="C1820" i="4"/>
  <c r="A1886" i="4"/>
  <c r="C1822" i="4"/>
  <c r="B1850" i="4"/>
  <c r="A1884" i="4"/>
  <c r="A1822" i="4"/>
  <c r="B1823" i="4"/>
  <c r="B1909" i="4"/>
  <c r="C1896" i="4"/>
  <c r="C1920" i="4"/>
  <c r="A1815" i="4"/>
  <c r="C1880" i="4"/>
  <c r="C1827" i="4"/>
  <c r="A1819" i="4"/>
  <c r="C1821" i="4"/>
  <c r="B1843" i="4"/>
  <c r="B1814" i="4"/>
  <c r="A1842" i="4"/>
  <c r="B1896" i="4"/>
  <c r="A1906" i="4"/>
  <c r="B1805" i="4"/>
  <c r="B1904" i="4"/>
  <c r="B1830" i="4"/>
  <c r="B1864" i="4"/>
  <c r="C1854" i="4"/>
  <c r="C1838" i="4"/>
  <c r="C1839" i="4"/>
  <c r="C1890" i="4"/>
  <c r="B1848" i="4"/>
  <c r="B1912" i="4"/>
  <c r="C1899" i="4"/>
  <c r="C1875" i="4"/>
  <c r="C1851" i="4"/>
  <c r="A1882" i="4"/>
  <c r="B1877" i="4"/>
  <c r="C1870" i="4"/>
  <c r="A1887" i="4"/>
  <c r="A1880" i="4"/>
  <c r="C1842" i="4"/>
  <c r="C1894" i="4"/>
  <c r="B1924" i="4"/>
  <c r="B1929" i="4"/>
  <c r="B1934" i="4"/>
  <c r="C1940" i="4"/>
  <c r="B1944" i="4"/>
  <c r="B1951" i="4"/>
  <c r="B1956" i="4"/>
  <c r="A2043" i="4"/>
  <c r="C2077" i="4"/>
  <c r="A2015" i="4"/>
  <c r="C2344" i="4"/>
  <c r="A2215" i="4"/>
  <c r="A2119" i="4"/>
  <c r="C2383" i="4"/>
  <c r="B1991" i="4"/>
  <c r="B2025" i="4"/>
  <c r="A2000" i="4"/>
  <c r="A2371" i="4"/>
  <c r="C2024" i="4"/>
  <c r="C2075" i="4"/>
  <c r="C2225" i="4"/>
  <c r="B2075" i="4"/>
  <c r="B2277" i="4"/>
  <c r="C2370" i="4"/>
  <c r="B2300" i="4"/>
  <c r="A2105" i="4"/>
  <c r="C2124" i="4"/>
  <c r="A2219" i="4"/>
  <c r="B1958" i="4"/>
  <c r="A2306" i="4"/>
  <c r="A2081" i="4"/>
  <c r="C2177" i="4"/>
  <c r="C1982" i="4"/>
  <c r="A2279" i="4"/>
  <c r="C2388" i="4"/>
  <c r="A2165" i="4"/>
  <c r="C2054" i="4"/>
  <c r="B2162" i="4"/>
  <c r="A2334" i="4"/>
  <c r="C2059" i="4"/>
  <c r="B2253" i="4"/>
  <c r="A2011" i="4"/>
  <c r="C2328" i="4"/>
  <c r="B1996" i="4"/>
  <c r="C2093" i="4"/>
  <c r="A2145" i="4"/>
  <c r="B2196" i="4"/>
  <c r="A2378" i="4"/>
  <c r="A2346" i="4"/>
  <c r="B2130" i="4"/>
  <c r="A2199" i="4"/>
  <c r="C2188" i="4"/>
  <c r="B2307" i="4"/>
  <c r="A2289" i="4"/>
  <c r="A2123" i="4"/>
  <c r="A2209" i="4"/>
  <c r="B1988" i="4"/>
  <c r="C2115" i="4"/>
  <c r="A2013" i="4"/>
  <c r="A1965" i="4"/>
  <c r="B2171" i="4"/>
  <c r="C2132" i="4"/>
  <c r="B1966" i="4"/>
  <c r="A2354" i="4"/>
  <c r="C2342" i="4"/>
  <c r="C2133" i="4"/>
  <c r="B2220" i="4"/>
  <c r="A2290" i="4"/>
  <c r="A2276" i="4"/>
  <c r="A2206" i="4"/>
  <c r="B2058" i="4"/>
  <c r="C1997" i="4"/>
  <c r="A2020" i="4"/>
  <c r="C2108" i="4"/>
  <c r="A2146" i="4"/>
  <c r="C1991" i="4"/>
  <c r="B2374" i="4"/>
  <c r="A2048" i="4"/>
  <c r="A2325" i="4"/>
  <c r="B2317" i="4"/>
  <c r="B2212" i="4"/>
  <c r="B2273" i="4"/>
  <c r="A2089" i="4"/>
  <c r="B2103" i="4"/>
  <c r="A2254" i="4"/>
  <c r="C2325" i="4"/>
  <c r="C2366" i="4"/>
  <c r="B2358" i="4"/>
  <c r="C2142" i="4"/>
  <c r="C2355" i="4"/>
  <c r="B2052" i="4"/>
  <c r="C2044" i="4"/>
  <c r="C1978" i="4"/>
  <c r="B2067" i="4"/>
  <c r="B2200" i="4"/>
  <c r="A2064" i="4"/>
  <c r="C2036" i="4"/>
  <c r="C2215" i="4"/>
  <c r="B2144" i="4"/>
  <c r="A2398" i="4"/>
  <c r="C2304" i="4"/>
  <c r="B2084" i="4"/>
  <c r="A2121" i="4"/>
  <c r="A2180" i="4"/>
  <c r="C2130" i="4"/>
  <c r="B2231" i="4"/>
  <c r="A2399" i="4"/>
  <c r="B2232" i="4"/>
  <c r="A2299" i="4"/>
  <c r="A1964" i="4"/>
  <c r="B2354" i="4"/>
  <c r="B1925" i="4"/>
  <c r="B1927" i="4"/>
  <c r="A1930" i="4"/>
  <c r="A1932" i="4"/>
  <c r="A1935" i="4"/>
  <c r="B1938" i="4"/>
  <c r="B1941" i="4"/>
  <c r="C1943" i="4"/>
  <c r="A1946" i="4"/>
  <c r="C1949" i="4"/>
  <c r="B1952" i="4"/>
  <c r="B1954" i="4"/>
  <c r="A1957" i="4"/>
  <c r="A1997" i="4"/>
  <c r="B1985" i="4"/>
  <c r="C2065" i="4"/>
  <c r="B1987" i="4"/>
  <c r="C2264" i="4"/>
  <c r="A2063" i="4"/>
  <c r="B2386" i="4"/>
  <c r="B2120" i="4"/>
  <c r="A2198" i="4"/>
  <c r="A2218" i="4"/>
  <c r="B2361" i="4"/>
  <c r="A2101" i="4"/>
  <c r="B1976" i="4"/>
  <c r="B2404" i="4"/>
  <c r="A2156" i="4"/>
  <c r="C2220" i="4"/>
  <c r="C2234" i="4"/>
  <c r="A2224" i="4"/>
  <c r="B2151" i="4"/>
  <c r="B2143" i="4"/>
  <c r="A2140" i="4"/>
  <c r="B2046" i="4"/>
  <c r="A2304" i="4"/>
  <c r="B2286" i="4"/>
  <c r="C2313" i="4"/>
  <c r="A2153" i="4"/>
  <c r="A2220" i="4"/>
  <c r="A2022" i="4"/>
  <c r="A2075" i="4"/>
  <c r="B2188" i="4"/>
  <c r="B1983" i="4"/>
  <c r="B2362" i="4"/>
  <c r="B1998" i="4"/>
  <c r="A2267" i="4"/>
  <c r="B2346" i="4"/>
  <c r="C2335" i="4"/>
  <c r="C2147" i="4"/>
  <c r="B2123" i="4"/>
  <c r="C2136" i="4"/>
  <c r="C2270" i="4"/>
  <c r="A2243" i="4"/>
  <c r="C2305" i="4"/>
  <c r="A2365" i="4"/>
  <c r="B2348" i="4"/>
  <c r="A2287" i="4"/>
  <c r="B2291" i="4"/>
  <c r="B2107" i="4"/>
  <c r="B2176" i="4"/>
  <c r="C2276" i="4"/>
  <c r="B2085" i="4"/>
  <c r="B2274" i="4"/>
  <c r="A2288" i="4"/>
  <c r="B2388" i="4"/>
  <c r="A2388" i="4"/>
  <c r="B2320" i="4"/>
  <c r="B2402" i="4"/>
  <c r="A2313" i="4"/>
  <c r="B2203" i="4"/>
  <c r="C2337" i="4"/>
  <c r="B2192" i="4"/>
  <c r="B2114" i="4"/>
  <c r="A2016" i="4"/>
  <c r="C2107" i="4"/>
  <c r="A2391" i="4"/>
  <c r="C2217" i="4"/>
  <c r="B2073" i="4"/>
  <c r="B2110" i="4"/>
  <c r="A2311" i="4"/>
  <c r="C2014" i="4"/>
  <c r="A2167" i="4"/>
  <c r="C2259" i="4"/>
  <c r="A2132" i="4"/>
  <c r="C2334" i="4"/>
  <c r="B1970" i="4"/>
  <c r="C2187" i="4"/>
  <c r="A1967" i="4"/>
  <c r="A2262" i="4"/>
  <c r="B2009" i="4"/>
  <c r="C2072" i="4"/>
  <c r="B2128" i="4"/>
  <c r="B2124" i="4"/>
  <c r="A2263" i="4"/>
  <c r="A2295" i="4"/>
  <c r="A2341" i="4"/>
  <c r="A2173" i="4"/>
  <c r="B1978" i="4"/>
  <c r="A2240" i="4"/>
  <c r="A2073" i="4"/>
  <c r="B2127" i="4"/>
  <c r="A2303" i="4"/>
  <c r="A2163" i="4"/>
  <c r="C2017" i="4"/>
  <c r="C2069" i="4"/>
  <c r="B2296" i="4"/>
  <c r="C2380" i="4"/>
  <c r="B2214" i="4"/>
  <c r="C2030" i="4"/>
  <c r="B2044" i="4"/>
  <c r="C2109" i="4"/>
  <c r="A2143" i="4"/>
  <c r="C2359" i="4"/>
  <c r="A2045" i="4"/>
  <c r="C2070" i="4"/>
  <c r="A2197" i="4"/>
  <c r="B2365" i="4"/>
  <c r="C2049" i="4"/>
  <c r="C2113" i="4"/>
  <c r="C2192" i="4"/>
  <c r="A2210" i="4"/>
  <c r="B2081" i="4"/>
  <c r="C2032" i="4"/>
  <c r="B2100" i="4"/>
  <c r="B2265" i="4"/>
  <c r="B2207" i="4"/>
  <c r="C2384" i="4"/>
  <c r="A1961" i="4"/>
  <c r="A2235" i="4"/>
  <c r="A2330" i="4"/>
  <c r="C2307" i="4"/>
  <c r="A1999" i="4"/>
  <c r="B2157" i="4"/>
  <c r="A2347" i="4"/>
  <c r="B2175" i="4"/>
  <c r="C2378" i="4"/>
  <c r="A2024" i="4"/>
  <c r="A1995" i="4"/>
  <c r="C2172" i="4"/>
  <c r="C2158" i="4"/>
  <c r="B2136" i="4"/>
  <c r="C2003" i="4"/>
  <c r="A2207" i="4"/>
  <c r="A2130" i="4"/>
  <c r="C2007" i="4"/>
  <c r="B2237" i="4"/>
  <c r="B2371" i="4"/>
  <c r="C2322" i="4"/>
  <c r="C2006" i="4"/>
  <c r="B2178" i="4"/>
  <c r="B2138" i="4"/>
  <c r="C2144" i="4"/>
  <c r="A2007" i="4"/>
  <c r="B2227" i="4"/>
  <c r="C2182" i="4"/>
  <c r="A2227" i="4"/>
  <c r="A2253" i="4"/>
  <c r="A2366" i="4"/>
  <c r="B2345" i="4"/>
  <c r="B2246" i="4"/>
  <c r="A2106" i="4"/>
  <c r="C2237" i="4"/>
  <c r="A1988" i="4"/>
  <c r="A2175" i="4"/>
  <c r="A2102" i="4"/>
  <c r="A2095" i="4"/>
  <c r="A1962" i="4"/>
  <c r="B2397" i="4"/>
  <c r="A2375" i="4"/>
  <c r="C2203" i="4"/>
  <c r="C2241" i="4"/>
  <c r="C2063" i="4"/>
  <c r="A2182" i="4"/>
  <c r="A2137" i="4"/>
  <c r="C2231" i="4"/>
  <c r="B2064" i="4"/>
  <c r="B2121" i="4"/>
  <c r="A2142" i="4"/>
  <c r="A2342" i="4"/>
  <c r="C1993" i="4"/>
  <c r="C2057" i="4"/>
  <c r="C2197" i="4"/>
  <c r="C2166" i="4"/>
  <c r="B2071" i="4"/>
  <c r="B2056" i="4"/>
  <c r="B1962" i="4"/>
  <c r="A2256" i="4"/>
  <c r="C2004" i="4"/>
  <c r="B2261" i="4"/>
  <c r="A1981" i="4"/>
  <c r="B2356" i="4"/>
  <c r="A2090" i="4"/>
  <c r="B1965" i="4"/>
  <c r="A2293" i="4"/>
  <c r="C2395" i="4"/>
  <c r="B2132" i="4"/>
  <c r="C2051" i="4"/>
  <c r="A2023" i="4"/>
  <c r="A2091" i="4"/>
  <c r="C2228" i="4"/>
  <c r="A2344" i="4"/>
  <c r="C2320" i="4"/>
  <c r="B2195" i="4"/>
  <c r="A2337" i="4"/>
  <c r="C2289" i="4"/>
  <c r="B2169" i="4"/>
  <c r="B2173" i="4"/>
  <c r="C1970" i="4"/>
  <c r="A2118" i="4"/>
  <c r="B2141" i="4"/>
  <c r="A2238" i="4"/>
  <c r="A2379" i="4"/>
  <c r="A2284" i="4"/>
  <c r="A2370" i="4"/>
  <c r="B2299" i="4"/>
  <c r="C2341" i="4"/>
  <c r="A1966" i="4"/>
  <c r="A2170" i="4"/>
  <c r="B2072" i="4"/>
  <c r="A1990" i="4"/>
  <c r="A2061" i="4"/>
  <c r="A2367" i="4"/>
  <c r="C2367" i="4"/>
  <c r="A2246" i="4"/>
  <c r="A2057" i="4"/>
  <c r="B2292" i="4"/>
  <c r="C2374" i="4"/>
  <c r="C2251" i="4"/>
  <c r="B2155" i="4"/>
  <c r="C2011" i="4"/>
  <c r="C2277" i="4"/>
  <c r="A2265" i="4"/>
  <c r="B2372" i="4"/>
  <c r="C2385" i="4"/>
  <c r="C2048" i="4"/>
  <c r="C2139" i="4"/>
  <c r="C2060" i="4"/>
  <c r="A2331" i="4"/>
  <c r="A2384" i="4"/>
  <c r="A2009" i="4"/>
  <c r="B2161" i="4"/>
  <c r="A1960" i="4"/>
  <c r="A2205" i="4"/>
  <c r="B2327" i="4"/>
  <c r="A2103" i="4"/>
  <c r="B2331" i="4"/>
  <c r="A2321" i="4"/>
  <c r="C2163" i="4"/>
  <c r="B2217" i="4"/>
  <c r="B2389" i="4"/>
  <c r="A2285" i="4"/>
  <c r="A2239" i="4"/>
  <c r="C2198" i="4"/>
  <c r="C2242" i="4"/>
  <c r="A2200" i="4"/>
  <c r="B2093" i="4"/>
  <c r="C2091" i="4"/>
  <c r="C1963" i="4"/>
  <c r="C2138" i="4"/>
  <c r="A2324" i="4"/>
  <c r="B2332" i="4"/>
  <c r="A2124" i="4"/>
  <c r="A2257" i="4"/>
  <c r="C2190" i="4"/>
  <c r="A2005" i="4"/>
  <c r="C2226" i="4"/>
  <c r="B2018" i="4"/>
  <c r="B2063" i="4"/>
  <c r="A1982" i="4"/>
  <c r="C2350" i="4"/>
  <c r="B2340" i="4"/>
  <c r="B2259" i="4"/>
  <c r="B2335" i="4"/>
  <c r="C2375" i="4"/>
  <c r="A2184" i="4"/>
  <c r="A2151" i="4"/>
  <c r="A2129" i="4"/>
  <c r="A2252" i="4"/>
  <c r="A2033" i="4"/>
  <c r="A2110" i="4"/>
  <c r="C2376" i="4"/>
  <c r="B2313" i="4"/>
  <c r="A2236" i="4"/>
  <c r="A2232" i="4"/>
  <c r="A2397" i="4"/>
  <c r="C2387" i="4"/>
  <c r="C1981" i="4"/>
  <c r="C2008" i="4"/>
  <c r="B2068" i="4"/>
  <c r="C2122" i="4"/>
  <c r="A2072" i="4"/>
  <c r="B2118" i="4"/>
  <c r="C2095" i="4"/>
  <c r="A2259" i="4"/>
  <c r="B2235" i="4"/>
  <c r="A2176" i="4"/>
  <c r="A2401" i="4"/>
  <c r="C2199" i="4"/>
  <c r="A2298" i="4"/>
  <c r="B2198" i="4"/>
  <c r="B2276" i="4"/>
  <c r="A2147" i="4"/>
  <c r="B1973" i="4"/>
  <c r="B2312" i="4"/>
  <c r="B2225" i="4"/>
  <c r="A2282" i="4"/>
  <c r="C1955" i="4"/>
  <c r="C1952" i="4"/>
  <c r="B1949" i="4"/>
  <c r="C1947" i="4"/>
  <c r="A1945" i="4"/>
  <c r="B1942" i="4"/>
  <c r="B1939" i="4"/>
  <c r="A1937" i="4"/>
  <c r="A1934" i="4"/>
  <c r="B1931" i="4"/>
  <c r="C1928" i="4"/>
  <c r="C1925" i="4"/>
  <c r="A1923" i="4"/>
  <c r="B1884" i="4"/>
  <c r="B1846" i="4"/>
  <c r="A1915" i="4"/>
  <c r="A1885" i="4"/>
  <c r="B1845" i="4"/>
  <c r="A1820" i="4"/>
  <c r="C1833" i="4"/>
  <c r="B1876" i="4"/>
  <c r="B1888" i="4"/>
  <c r="A1829" i="4"/>
  <c r="B1856" i="4"/>
  <c r="B1858" i="4"/>
  <c r="B1840" i="4"/>
  <c r="B1811" i="4"/>
  <c r="C1848" i="4"/>
  <c r="A1903" i="4"/>
  <c r="C1915" i="4"/>
  <c r="A1914" i="4"/>
  <c r="B1808" i="4"/>
  <c r="C1853" i="4"/>
  <c r="A1890" i="4"/>
  <c r="C1891" i="4"/>
  <c r="B1920" i="4"/>
  <c r="B1906" i="4"/>
  <c r="B1816" i="4"/>
  <c r="C1812" i="4"/>
  <c r="A1855" i="4"/>
  <c r="C1811" i="4"/>
  <c r="A1807" i="4"/>
  <c r="B1836" i="4"/>
  <c r="B1825" i="4"/>
  <c r="B1827" i="4"/>
  <c r="C1902" i="4"/>
  <c r="B1893" i="4"/>
  <c r="C1814" i="4"/>
  <c r="C1843" i="4"/>
  <c r="B1917" i="4"/>
  <c r="B1878" i="4"/>
  <c r="A1892" i="4"/>
  <c r="C1918" i="4"/>
  <c r="A1922" i="4"/>
  <c r="A1821" i="4"/>
  <c r="B1820" i="4"/>
  <c r="A1878" i="4"/>
  <c r="C1836" i="4"/>
  <c r="B1862" i="4"/>
  <c r="A1834" i="4"/>
  <c r="B1902" i="4"/>
  <c r="B1900" i="4"/>
  <c r="A1913" i="4"/>
  <c r="B1837" i="4"/>
  <c r="B1879" i="4"/>
  <c r="B1883" i="4"/>
  <c r="C1803" i="4"/>
  <c r="C1858" i="4"/>
  <c r="C1841" i="4"/>
  <c r="B1891" i="4"/>
  <c r="C1922" i="4"/>
  <c r="A1919" i="4"/>
  <c r="A1826" i="4"/>
  <c r="C1835" i="4"/>
  <c r="B1882" i="4"/>
  <c r="A1840" i="4"/>
  <c r="C1837" i="4"/>
  <c r="C1903" i="4"/>
  <c r="A1845" i="4"/>
  <c r="A1862" i="4"/>
  <c r="C1856" i="4"/>
  <c r="B1818" i="4"/>
  <c r="A1849" i="4"/>
  <c r="A1916" i="4"/>
  <c r="A1844" i="4"/>
  <c r="C1885" i="4"/>
  <c r="C1864" i="4"/>
  <c r="B1838" i="4"/>
  <c r="C1804" i="4"/>
  <c r="A1851" i="4"/>
  <c r="B1875" i="4"/>
  <c r="B1841" i="4"/>
  <c r="C1869" i="4"/>
  <c r="B1921" i="4"/>
  <c r="A1808" i="4"/>
  <c r="A1896" i="4"/>
  <c r="A1830" i="4"/>
  <c r="B1907" i="4"/>
  <c r="A1911" i="4"/>
  <c r="A1846" i="4"/>
  <c r="A1827" i="4"/>
  <c r="C1808" i="4"/>
  <c r="A1904" i="4"/>
  <c r="C1897" i="4"/>
  <c r="B2209" i="4"/>
  <c r="C2218" i="4"/>
  <c r="A2387" i="4"/>
  <c r="C2279" i="4"/>
  <c r="C2042" i="4"/>
  <c r="C2285" i="4"/>
  <c r="B2243" i="4"/>
  <c r="C2184" i="4"/>
  <c r="C2336" i="4"/>
  <c r="A2108" i="4"/>
  <c r="B2036" i="4"/>
  <c r="B2111" i="4"/>
  <c r="B2319" i="4"/>
  <c r="C2183" i="4"/>
  <c r="A2127" i="4"/>
  <c r="B2239" i="4"/>
  <c r="A2053" i="4"/>
  <c r="C1961" i="4"/>
  <c r="C2053" i="4"/>
  <c r="B2113" i="4"/>
  <c r="C2028" i="4"/>
  <c r="A2021" i="4"/>
  <c r="B2359" i="4"/>
  <c r="B2218" i="4"/>
  <c r="A2250" i="4"/>
  <c r="B2135" i="4"/>
  <c r="C2401" i="4"/>
  <c r="B2275" i="4"/>
  <c r="C2080" i="4"/>
  <c r="C2073" i="4"/>
  <c r="C1995" i="4"/>
  <c r="A2104" i="4"/>
  <c r="B2324" i="4"/>
  <c r="B2301" i="4"/>
  <c r="B2022" i="4"/>
  <c r="C2236" i="4"/>
  <c r="A2271" i="4"/>
  <c r="B2211" i="4"/>
  <c r="A2278" i="4"/>
  <c r="C1971" i="4"/>
  <c r="B2210" i="4"/>
  <c r="B2057" i="4"/>
  <c r="A2010" i="4"/>
  <c r="A2314" i="4"/>
  <c r="A2359" i="4"/>
  <c r="B2053" i="4"/>
  <c r="A2122" i="4"/>
  <c r="A2088" i="4"/>
  <c r="B2004" i="4"/>
  <c r="A2096" i="4"/>
  <c r="B2028" i="4"/>
  <c r="C2201" i="4"/>
  <c r="B1992" i="4"/>
  <c r="C2212" i="4"/>
  <c r="A2343" i="4"/>
  <c r="A1998" i="4"/>
  <c r="C2110" i="4"/>
  <c r="C2067" i="4"/>
  <c r="A1989" i="4"/>
  <c r="A2393" i="4"/>
  <c r="C2033" i="4"/>
  <c r="C2256" i="4"/>
  <c r="B2264" i="4"/>
  <c r="C2318" i="4"/>
  <c r="B2329" i="4"/>
  <c r="B2216" i="4"/>
  <c r="C2205" i="4"/>
  <c r="C2403" i="4"/>
  <c r="C2331" i="4"/>
  <c r="A2191" i="4"/>
  <c r="A2291" i="4"/>
  <c r="C2347" i="4"/>
  <c r="A2059" i="4"/>
  <c r="C2229" i="4"/>
  <c r="C2290" i="4"/>
  <c r="C2176" i="4"/>
  <c r="B2106" i="4"/>
  <c r="C2013" i="4"/>
  <c r="B2260" i="4"/>
  <c r="A2111" i="4"/>
  <c r="B2263" i="4"/>
  <c r="B2360" i="4"/>
  <c r="A2192" i="4"/>
  <c r="A2350" i="4"/>
  <c r="A2319" i="4"/>
  <c r="A2355" i="4"/>
  <c r="B2215" i="4"/>
  <c r="C1977" i="4"/>
  <c r="A2213" i="4"/>
  <c r="C1966" i="4"/>
  <c r="B2166" i="4"/>
  <c r="C2321" i="4"/>
  <c r="C2363" i="4"/>
  <c r="A2166" i="4"/>
  <c r="C2245" i="4"/>
  <c r="A2044" i="4"/>
  <c r="C2278" i="4"/>
  <c r="A2030" i="4"/>
  <c r="A2070" i="4"/>
  <c r="A2149" i="4"/>
  <c r="B2101" i="4"/>
  <c r="A2041" i="4"/>
  <c r="C2339" i="4"/>
  <c r="A2361" i="4"/>
  <c r="C2357" i="4"/>
  <c r="A2390" i="4"/>
  <c r="B1990" i="4"/>
  <c r="B2065" i="4"/>
  <c r="A2230" i="4"/>
  <c r="A2190" i="4"/>
  <c r="B2061" i="4"/>
  <c r="C2068" i="4"/>
  <c r="C2129" i="4"/>
  <c r="B2038" i="4"/>
  <c r="B2034" i="4"/>
  <c r="C1984" i="4"/>
  <c r="C2327" i="4"/>
  <c r="B2066" i="4"/>
  <c r="C2009" i="4"/>
  <c r="C2015" i="4"/>
  <c r="B2288" i="4"/>
  <c r="A2396" i="4"/>
  <c r="A2017" i="4"/>
  <c r="A2214" i="4"/>
  <c r="B1961" i="4"/>
  <c r="A2152" i="4"/>
  <c r="A1986" i="4"/>
  <c r="B1957" i="4"/>
  <c r="C1953" i="4"/>
  <c r="A1951" i="4"/>
  <c r="B1948" i="4"/>
  <c r="B1946" i="4"/>
  <c r="A1944" i="4"/>
  <c r="A1941" i="4"/>
  <c r="A1938" i="4"/>
  <c r="B1935" i="4"/>
  <c r="B1932" i="4"/>
  <c r="A1931" i="4"/>
  <c r="C1927" i="4"/>
  <c r="C1924" i="4"/>
  <c r="A1837" i="4"/>
  <c r="C1923" i="4"/>
  <c r="A1873" i="4"/>
  <c r="B1916" i="4"/>
  <c r="C1892" i="4"/>
  <c r="B1849" i="4"/>
  <c r="A1803" i="4"/>
  <c r="A1805" i="4"/>
  <c r="B1833" i="4"/>
  <c r="A1841" i="4"/>
  <c r="C1830" i="4"/>
  <c r="B1813" i="4"/>
  <c r="C1905" i="4"/>
  <c r="C1826" i="4"/>
  <c r="B1899" i="4"/>
  <c r="C1919" i="4"/>
  <c r="B1839" i="4"/>
  <c r="C1815" i="4"/>
  <c r="A1857" i="4"/>
  <c r="B1867" i="4"/>
  <c r="B1812" i="4"/>
  <c r="C1810" i="4"/>
  <c r="A1872" i="4"/>
  <c r="C1846" i="4"/>
  <c r="C1805" i="4"/>
  <c r="C1884" i="4"/>
  <c r="A1867" i="4"/>
  <c r="A1881" i="4"/>
  <c r="C1868" i="4"/>
  <c r="A1921" i="4"/>
  <c r="A1868" i="4"/>
  <c r="B1911" i="4"/>
  <c r="B1901" i="4"/>
  <c r="B1894" i="4"/>
  <c r="C1861" i="4"/>
  <c r="A1876" i="4"/>
  <c r="B1857" i="4"/>
  <c r="C1819" i="4"/>
  <c r="C1807" i="4"/>
  <c r="A1831" i="4"/>
  <c r="B1895" i="4"/>
  <c r="A1848" i="4"/>
  <c r="B1881" i="4"/>
  <c r="B1851" i="4"/>
  <c r="C1824" i="4"/>
  <c r="C1857" i="4"/>
  <c r="C1855" i="4"/>
  <c r="C1873" i="4"/>
  <c r="A1895" i="4"/>
  <c r="C1901" i="4"/>
  <c r="B1871" i="4"/>
  <c r="C1831" i="4"/>
  <c r="C1802" i="4"/>
  <c r="C1832" i="4"/>
  <c r="A1816" i="4"/>
  <c r="C1909" i="4"/>
  <c r="A1883" i="4"/>
  <c r="B1806" i="4"/>
  <c r="B1922" i="4"/>
  <c r="C1823" i="4"/>
  <c r="A1818" i="4"/>
  <c r="C1816" i="4"/>
  <c r="C1852" i="4"/>
  <c r="A1861" i="4"/>
  <c r="B1915" i="4"/>
  <c r="C1829" i="4"/>
  <c r="A1912" i="4"/>
  <c r="C1849" i="4"/>
  <c r="C1847" i="4"/>
  <c r="A1888" i="4"/>
  <c r="B1914" i="4"/>
  <c r="C1865" i="4"/>
  <c r="C1874" i="4"/>
  <c r="C1893" i="4"/>
  <c r="A1891" i="4"/>
  <c r="B1869" i="4"/>
  <c r="A1870" i="4"/>
  <c r="C1886" i="4"/>
  <c r="B1880" i="4"/>
  <c r="B1865" i="4"/>
  <c r="B1854" i="4"/>
  <c r="B1874" i="4"/>
  <c r="B1890" i="4"/>
  <c r="B1852" i="4"/>
  <c r="C1879" i="4"/>
  <c r="A1908" i="4"/>
  <c r="B1853" i="4"/>
  <c r="A1806" i="4"/>
  <c r="A1804" i="4"/>
  <c r="A1856" i="4"/>
  <c r="B1872" i="4"/>
  <c r="C1828" i="4"/>
  <c r="C1844" i="4"/>
  <c r="C1887" i="4"/>
  <c r="A1809" i="4"/>
  <c r="A1843" i="4"/>
  <c r="C1872" i="4"/>
  <c r="C1921" i="4"/>
  <c r="A1828" i="4"/>
  <c r="B1886" i="4"/>
  <c r="A1824" i="4"/>
  <c r="A1833" i="4"/>
  <c r="B1887" i="4"/>
  <c r="B1834" i="4"/>
  <c r="C1906" i="4"/>
  <c r="B1873" i="4"/>
  <c r="A1863" i="4"/>
  <c r="B1913" i="4"/>
  <c r="B1855" i="4"/>
  <c r="C1908" i="4"/>
  <c r="A1850" i="4"/>
  <c r="C1911" i="4"/>
  <c r="A1910" i="4"/>
  <c r="A1889" i="4"/>
  <c r="A1909" i="4"/>
  <c r="C1914" i="4"/>
  <c r="C1809" i="4"/>
  <c r="A1813" i="4"/>
  <c r="A1817" i="4"/>
  <c r="B1832" i="4"/>
  <c r="A1859" i="4"/>
  <c r="A1865" i="4"/>
  <c r="B1804" i="4"/>
  <c r="C1863" i="4"/>
  <c r="B1807" i="4"/>
  <c r="A1811" i="4"/>
  <c r="C1871" i="4"/>
  <c r="B1821" i="4"/>
  <c r="B1863" i="4"/>
  <c r="B1892" i="4"/>
  <c r="B1885" i="4"/>
  <c r="B1815" i="4"/>
  <c r="A1836" i="4"/>
  <c r="B1919" i="4"/>
  <c r="A1877" i="4"/>
  <c r="C1912" i="4"/>
  <c r="A1874" i="4"/>
  <c r="A1925" i="4"/>
  <c r="B1930" i="4"/>
  <c r="C1936" i="4"/>
  <c r="C1941" i="4"/>
  <c r="C1946" i="4"/>
  <c r="C1951" i="4"/>
  <c r="C1957" i="4"/>
  <c r="A2116" i="4"/>
  <c r="C1959" i="4"/>
  <c r="B2228" i="4"/>
  <c r="C2255" i="4"/>
  <c r="B2347" i="4"/>
  <c r="C2001" i="4"/>
  <c r="B2268" i="4"/>
  <c r="A2125" i="4"/>
  <c r="C2244" i="4"/>
  <c r="C2092" i="4"/>
  <c r="B2255" i="4"/>
  <c r="A2402" i="4"/>
  <c r="C2232" i="4"/>
  <c r="B2089" i="4"/>
  <c r="C2248" i="4"/>
  <c r="C2360" i="4"/>
  <c r="A1971" i="4"/>
  <c r="A2332" i="4"/>
  <c r="B2035" i="4"/>
  <c r="B1967" i="4"/>
  <c r="B2008" i="4"/>
  <c r="A2380" i="4"/>
  <c r="A2395" i="4"/>
  <c r="A1994" i="4"/>
  <c r="A2076" i="4"/>
  <c r="A2004" i="4"/>
  <c r="A2283" i="4"/>
  <c r="A2360" i="4"/>
  <c r="B1982" i="4"/>
  <c r="A2368" i="4"/>
  <c r="C2112" i="4"/>
  <c r="B2370" i="4"/>
  <c r="B2224" i="4"/>
  <c r="A2307" i="4"/>
  <c r="C2266" i="4"/>
  <c r="C2146" i="4"/>
  <c r="A1993" i="4"/>
  <c r="C2164" i="4"/>
  <c r="A2086" i="4"/>
  <c r="A2036" i="4"/>
  <c r="B2015" i="4"/>
  <c r="A2372" i="4"/>
  <c r="B1997" i="4"/>
  <c r="A2065" i="4"/>
  <c r="B2294" i="4"/>
  <c r="A2026" i="4"/>
  <c r="C2295" i="4"/>
  <c r="B2117" i="4"/>
  <c r="C1973" i="4"/>
  <c r="C2272" i="4"/>
  <c r="C2343" i="4"/>
  <c r="C2349" i="4"/>
  <c r="C2000" i="4"/>
  <c r="A2094" i="4"/>
  <c r="A1984" i="4"/>
  <c r="A2120" i="4"/>
  <c r="B2033" i="4"/>
  <c r="C2165" i="4"/>
  <c r="A1963" i="4"/>
  <c r="A2245" i="4"/>
  <c r="A2178" i="4"/>
  <c r="B2040" i="4"/>
  <c r="A2031" i="4"/>
  <c r="A2083" i="4"/>
  <c r="A2133" i="4"/>
  <c r="A2164" i="4"/>
  <c r="B2152" i="4"/>
  <c r="A2385" i="4"/>
  <c r="C2324" i="4"/>
  <c r="C2364" i="4"/>
  <c r="B2222" i="4"/>
  <c r="C2348" i="4"/>
  <c r="B2019" i="4"/>
  <c r="A2113" i="4"/>
  <c r="B2119" i="4"/>
  <c r="A2117" i="4"/>
  <c r="C2074" i="4"/>
  <c r="B2055" i="4"/>
  <c r="C2099" i="4"/>
  <c r="C2283" i="4"/>
  <c r="A2351" i="4"/>
  <c r="B2400" i="4"/>
  <c r="B2315" i="4"/>
  <c r="B1959" i="4"/>
  <c r="C2101" i="4"/>
  <c r="C2089" i="4"/>
  <c r="B2108" i="4"/>
  <c r="B2131" i="4"/>
  <c r="C2369" i="4"/>
  <c r="B2390" i="4"/>
  <c r="B2298" i="4"/>
  <c r="C2382" i="4"/>
  <c r="B2314" i="4"/>
  <c r="C2018" i="4"/>
  <c r="C2111" i="4"/>
  <c r="B2189" i="4"/>
  <c r="B2168" i="4"/>
  <c r="A2034" i="4"/>
  <c r="B2208" i="4"/>
  <c r="C2293" i="4"/>
  <c r="C1989" i="4"/>
  <c r="B2353" i="4"/>
  <c r="C2346" i="4"/>
  <c r="A2394" i="4"/>
  <c r="A1926" i="4"/>
  <c r="A1928" i="4"/>
  <c r="C1930" i="4"/>
  <c r="A1933" i="4"/>
  <c r="A1936" i="4"/>
  <c r="A1939" i="4"/>
  <c r="A1940" i="4"/>
  <c r="C1945" i="4"/>
  <c r="A1947" i="4"/>
  <c r="A1950" i="4"/>
  <c r="A1952" i="4"/>
  <c r="A1955" i="4"/>
  <c r="C1956" i="4"/>
  <c r="B2079" i="4"/>
  <c r="B2352" i="4"/>
  <c r="B2326" i="4"/>
  <c r="C2252" i="4"/>
  <c r="C2160" i="4"/>
  <c r="C2162" i="4"/>
  <c r="B2297" i="4"/>
  <c r="B2007" i="4"/>
  <c r="B2376" i="4"/>
  <c r="A2135" i="4"/>
  <c r="B2262" i="4"/>
  <c r="C2191" i="4"/>
  <c r="B2281" i="4"/>
  <c r="B2083" i="4"/>
  <c r="A2264" i="4"/>
  <c r="B2150" i="4"/>
  <c r="B2219" i="4"/>
  <c r="C2016" i="4"/>
  <c r="B2280" i="4"/>
  <c r="C2354" i="4"/>
  <c r="B2226" i="4"/>
  <c r="B2256" i="4"/>
  <c r="B2270" i="4"/>
  <c r="B2285" i="4"/>
  <c r="C2352" i="4"/>
  <c r="C2169" i="4"/>
  <c r="B2086" i="4"/>
  <c r="A2055" i="4"/>
  <c r="C2267" i="4"/>
  <c r="C2128" i="4"/>
  <c r="C2302" i="4"/>
  <c r="A2400" i="4"/>
  <c r="A2318" i="4"/>
  <c r="C1975" i="4"/>
  <c r="A2338" i="4"/>
  <c r="B2395" i="4"/>
  <c r="B1972" i="4"/>
  <c r="B2172" i="4"/>
  <c r="B1981" i="4"/>
  <c r="C2224" i="4"/>
  <c r="B2062" i="4"/>
  <c r="A2231" i="4"/>
  <c r="A2274" i="4"/>
  <c r="B2344" i="4"/>
  <c r="A2364" i="4"/>
  <c r="B2336" i="4"/>
  <c r="A2171" i="4"/>
  <c r="A2181" i="4"/>
  <c r="A2084" i="4"/>
  <c r="B2076" i="4"/>
  <c r="B2156" i="4"/>
  <c r="C2066" i="4"/>
  <c r="B2006" i="4"/>
  <c r="B2337" i="4"/>
  <c r="C2365" i="4"/>
  <c r="B2341" i="4"/>
  <c r="A2051" i="4"/>
  <c r="B2278" i="4"/>
  <c r="A1974" i="4"/>
  <c r="C2332" i="4"/>
  <c r="B1999" i="4"/>
  <c r="C1965" i="4"/>
  <c r="C2326" i="4"/>
  <c r="A2363" i="4"/>
  <c r="C2174" i="4"/>
  <c r="A2038" i="4"/>
  <c r="C2149" i="4"/>
  <c r="C2368" i="4"/>
  <c r="C2240" i="4"/>
  <c r="C2029" i="4"/>
  <c r="B2205" i="4"/>
  <c r="B2094" i="4"/>
  <c r="B2304" i="4"/>
  <c r="C2213" i="4"/>
  <c r="C2202" i="4"/>
  <c r="C1960" i="4"/>
  <c r="C2181" i="4"/>
  <c r="C2020" i="4"/>
  <c r="A2286" i="4"/>
  <c r="B2373" i="4"/>
  <c r="A2266" i="4"/>
  <c r="C2208" i="4"/>
  <c r="B2321" i="4"/>
  <c r="A2305" i="4"/>
  <c r="C2037" i="4"/>
  <c r="C1990" i="4"/>
  <c r="B1995" i="4"/>
  <c r="C2094" i="4"/>
  <c r="B2223" i="4"/>
  <c r="A2356" i="4"/>
  <c r="B2393" i="4"/>
  <c r="A2248" i="4"/>
  <c r="B2379" i="4"/>
  <c r="C2299" i="4"/>
  <c r="A2309" i="4"/>
  <c r="C2185" i="4"/>
  <c r="B2060" i="4"/>
  <c r="C2209" i="4"/>
  <c r="C2179" i="4"/>
  <c r="A2177" i="4"/>
  <c r="C2361" i="4"/>
  <c r="B2328" i="4"/>
  <c r="A2326" i="4"/>
  <c r="B2396" i="4"/>
  <c r="A2386" i="4"/>
  <c r="B2146" i="4"/>
  <c r="B2221" i="4"/>
  <c r="A2115" i="4"/>
  <c r="A2204" i="4"/>
  <c r="B2037" i="4"/>
  <c r="C2404" i="4"/>
  <c r="A2211" i="4"/>
  <c r="B2000" i="4"/>
  <c r="C2271" i="4"/>
  <c r="A2358" i="4"/>
  <c r="C2071" i="4"/>
  <c r="A2028" i="4"/>
  <c r="B2191" i="4"/>
  <c r="C2253" i="4"/>
  <c r="A2222" i="4"/>
  <c r="C2204" i="4"/>
  <c r="C2038" i="4"/>
  <c r="C2273" i="4"/>
  <c r="B2041" i="4"/>
  <c r="B2230" i="4"/>
  <c r="A2029" i="4"/>
  <c r="B2177" i="4"/>
  <c r="A2078" i="4"/>
  <c r="B2254" i="4"/>
  <c r="B2186" i="4"/>
  <c r="A2208" i="4"/>
  <c r="C2083" i="4"/>
  <c r="A2162" i="4"/>
  <c r="C2260" i="4"/>
  <c r="C2301" i="4"/>
  <c r="A2345" i="4"/>
  <c r="C2246" i="4"/>
  <c r="A2144" i="4"/>
  <c r="A2087" i="4"/>
  <c r="B2158" i="4"/>
  <c r="C1987" i="4"/>
  <c r="C2291" i="4"/>
  <c r="C2314" i="4"/>
  <c r="B2142" i="4"/>
  <c r="C2249" i="4"/>
  <c r="A2403" i="4"/>
  <c r="B2183" i="4"/>
  <c r="B2013" i="4"/>
  <c r="A2212" i="4"/>
  <c r="B2043" i="4"/>
  <c r="C2159" i="4"/>
  <c r="C2263" i="4"/>
  <c r="A2049" i="4"/>
  <c r="C1969" i="4"/>
  <c r="C2143" i="4"/>
  <c r="A2369" i="4"/>
  <c r="A2310" i="4"/>
  <c r="B2236" i="4"/>
  <c r="C2026" i="4"/>
  <c r="B2140" i="4"/>
  <c r="C1968" i="4"/>
  <c r="B2002" i="4"/>
  <c r="B2339" i="4"/>
  <c r="B2129" i="4"/>
  <c r="C2330" i="4"/>
  <c r="C2186" i="4"/>
  <c r="B2289" i="4"/>
  <c r="B1889" i="4"/>
  <c r="B1842" i="4"/>
  <c r="A1864" i="4"/>
  <c r="C1877" i="4"/>
  <c r="C1825" i="4"/>
  <c r="B1829" i="4"/>
  <c r="A1902" i="4"/>
  <c r="A1812" i="4"/>
  <c r="B1819" i="4"/>
  <c r="A1810" i="4"/>
  <c r="C1881" i="4"/>
  <c r="C1862" i="4"/>
  <c r="B1831" i="4"/>
  <c r="B1803" i="4"/>
  <c r="C1878" i="4"/>
  <c r="A1920" i="4"/>
  <c r="B1844" i="4"/>
  <c r="A1897" i="4"/>
  <c r="C1895" i="4"/>
  <c r="B1898" i="4"/>
  <c r="B1908" i="4"/>
  <c r="A1860" i="4"/>
  <c r="A1847" i="4"/>
  <c r="A1899" i="4"/>
  <c r="B1859" i="4"/>
  <c r="B1802" i="4"/>
  <c r="A1901" i="4"/>
  <c r="C1898" i="4"/>
  <c r="A1875" i="4"/>
  <c r="C1900" i="4"/>
  <c r="C1913" i="4"/>
  <c r="A1866" i="4"/>
  <c r="C1907" i="4"/>
  <c r="C1883" i="4"/>
  <c r="C1806" i="4"/>
  <c r="C1876" i="4"/>
  <c r="C1904" i="4"/>
  <c r="A1905" i="4"/>
  <c r="C1882" i="4"/>
  <c r="B1897" i="4"/>
  <c r="B1866" i="4"/>
  <c r="C1818" i="4"/>
  <c r="A1907" i="4"/>
  <c r="C1860" i="4"/>
  <c r="B1868" i="4"/>
  <c r="B1926" i="4"/>
  <c r="C1933" i="4"/>
  <c r="B1936" i="4"/>
  <c r="C1942" i="4"/>
  <c r="A1948" i="4"/>
  <c r="B1953" i="4"/>
  <c r="C2210" i="4"/>
  <c r="B2180" i="4"/>
  <c r="A1969" i="4"/>
  <c r="C2340" i="4"/>
  <c r="B2185" i="4"/>
  <c r="C2300" i="4"/>
  <c r="A2273" i="4"/>
  <c r="B2318" i="4"/>
  <c r="B1989" i="4"/>
  <c r="B2245" i="4"/>
  <c r="B2398" i="4"/>
  <c r="A2157" i="4"/>
  <c r="C2397" i="4"/>
  <c r="A2260" i="4"/>
  <c r="C2082" i="4"/>
  <c r="B2271" i="4"/>
  <c r="A2093" i="4"/>
  <c r="B2342" i="4"/>
  <c r="A2234" i="4"/>
  <c r="C2151" i="4"/>
  <c r="A2054" i="4"/>
  <c r="C2221" i="4"/>
  <c r="C2064" i="4"/>
  <c r="B1969" i="4"/>
  <c r="C2002" i="4"/>
  <c r="A2188" i="4"/>
  <c r="B2202" i="4"/>
  <c r="B1974" i="4"/>
  <c r="C2315" i="4"/>
  <c r="B2088" i="4"/>
  <c r="A2080" i="4"/>
  <c r="A2058" i="4"/>
  <c r="A2008" i="4"/>
  <c r="B2385" i="4"/>
  <c r="A2062" i="4"/>
  <c r="A1968" i="4"/>
  <c r="C2333" i="4"/>
  <c r="C2005" i="4"/>
  <c r="A2037" i="4"/>
  <c r="B2187" i="4"/>
  <c r="C2296" i="4"/>
  <c r="C2386" i="4"/>
  <c r="A2233" i="4"/>
  <c r="A1985" i="4"/>
  <c r="C2081" i="4"/>
  <c r="B2193" i="4"/>
  <c r="A2251" i="4"/>
  <c r="B2381" i="4"/>
  <c r="B2145" i="4"/>
  <c r="B2122" i="4"/>
  <c r="B2105" i="4"/>
  <c r="C2235" i="4"/>
  <c r="C2389" i="4"/>
  <c r="B1994" i="4"/>
  <c r="A2060" i="4"/>
  <c r="C2145" i="4"/>
  <c r="A2300" i="4"/>
  <c r="A2357" i="4"/>
  <c r="B2080" i="4"/>
  <c r="A2296" i="4"/>
  <c r="A2377" i="4"/>
  <c r="A2042" i="4"/>
  <c r="B2159" i="4"/>
  <c r="C1992" i="4"/>
  <c r="C2150" i="4"/>
  <c r="A2268" i="4"/>
  <c r="A2003" i="4"/>
  <c r="C2254" i="4"/>
  <c r="B2244" i="4"/>
  <c r="B2051" i="4"/>
  <c r="C2402" i="4"/>
  <c r="B2316" i="4"/>
  <c r="A2301" i="4"/>
  <c r="C2194" i="4"/>
  <c r="C2152" i="4"/>
  <c r="A2006" i="4"/>
  <c r="A2148" i="4"/>
  <c r="C2214" i="4"/>
  <c r="C2087" i="4"/>
  <c r="B1964" i="4"/>
  <c r="C2043" i="4"/>
  <c r="A2069" i="4"/>
  <c r="B2343" i="4"/>
  <c r="A2335" i="4"/>
  <c r="C2180" i="4"/>
  <c r="B2087" i="4"/>
  <c r="C1964" i="4"/>
  <c r="A2223" i="4"/>
  <c r="A2047" i="4"/>
  <c r="C2310" i="4"/>
  <c r="B2258" i="4"/>
  <c r="B2303" i="4"/>
  <c r="C2284" i="4"/>
  <c r="B2363" i="4"/>
  <c r="A2194" i="4"/>
  <c r="C2117" i="4"/>
  <c r="B2016" i="4"/>
  <c r="C2175" i="4"/>
  <c r="C2155" i="4"/>
  <c r="C2211" i="4"/>
  <c r="B1993" i="4"/>
  <c r="B1980" i="4"/>
  <c r="B2252" i="4"/>
  <c r="B2310" i="4"/>
  <c r="B1923" i="4"/>
  <c r="C1926" i="4"/>
  <c r="C1929" i="4"/>
  <c r="C1931" i="4"/>
  <c r="C1934" i="4"/>
  <c r="C1937" i="4"/>
  <c r="C1939" i="4"/>
  <c r="A1942" i="4"/>
  <c r="C1944" i="4"/>
  <c r="B1947" i="4"/>
  <c r="B1950" i="4"/>
  <c r="A1953" i="4"/>
  <c r="B1955" i="4"/>
  <c r="C2238" i="4"/>
  <c r="C1980" i="4"/>
  <c r="A2068" i="4"/>
  <c r="B2032" i="4"/>
  <c r="A2228" i="4"/>
  <c r="C1986" i="4"/>
  <c r="B2334" i="4"/>
  <c r="C2399" i="4"/>
  <c r="A2174" i="4"/>
  <c r="A2092" i="4"/>
  <c r="C2356" i="4"/>
  <c r="C2056" i="4"/>
  <c r="B2112" i="4"/>
  <c r="C2393" i="4"/>
  <c r="C2316" i="4"/>
  <c r="C2195" i="4"/>
  <c r="A2242" i="4"/>
  <c r="B2181" i="4"/>
  <c r="B2003" i="4"/>
  <c r="B2163" i="4"/>
  <c r="C2362" i="4"/>
  <c r="C2311" i="4"/>
  <c r="A2226" i="4"/>
  <c r="C2222" i="4"/>
  <c r="B2375" i="4"/>
  <c r="A2294" i="4"/>
  <c r="A2187" i="4"/>
  <c r="C1998" i="4"/>
  <c r="A2201" i="4"/>
  <c r="B2139" i="4"/>
  <c r="C2157" i="4"/>
  <c r="A2139" i="4"/>
  <c r="C2207" i="4"/>
  <c r="A2315" i="4"/>
  <c r="C2206" i="4"/>
  <c r="C2294" i="4"/>
  <c r="A2014" i="4"/>
  <c r="C2120" i="4"/>
  <c r="A2141" i="4"/>
  <c r="A2189" i="4"/>
  <c r="B2206" i="4"/>
  <c r="C2047" i="4"/>
  <c r="A2185" i="4"/>
  <c r="B2182" i="4"/>
  <c r="C2061" i="4"/>
  <c r="C2379" i="4"/>
  <c r="A2079" i="4"/>
  <c r="B2070" i="4"/>
  <c r="C1962" i="4"/>
  <c r="C2086" i="4"/>
  <c r="B2109" i="4"/>
  <c r="C1958" i="4"/>
  <c r="A2269" i="4"/>
  <c r="C2100" i="4"/>
  <c r="A2131" i="4"/>
  <c r="A2302" i="4"/>
  <c r="A2327" i="4"/>
  <c r="B2077" i="4"/>
  <c r="C2123" i="4"/>
  <c r="A2292" i="4"/>
  <c r="B2170" i="4"/>
  <c r="C2078" i="4"/>
  <c r="B2323" i="4"/>
  <c r="C2247" i="4"/>
  <c r="B2267" i="4"/>
  <c r="A2272" i="4"/>
  <c r="B2184" i="4"/>
  <c r="C2010" i="4"/>
  <c r="B2251" i="4"/>
  <c r="A2107" i="4"/>
  <c r="B2213" i="4"/>
  <c r="A2169" i="4"/>
  <c r="B2377" i="4"/>
  <c r="B2306" i="4"/>
  <c r="C2125" i="4"/>
  <c r="B2282" i="4"/>
  <c r="A2027" i="4"/>
  <c r="B2134" i="4"/>
  <c r="C2098" i="4"/>
  <c r="B2165" i="4"/>
  <c r="C2390" i="4"/>
  <c r="A2376" i="4"/>
  <c r="B2126" i="4"/>
  <c r="C2298" i="4"/>
  <c r="B2179" i="4"/>
  <c r="B2233" i="4"/>
  <c r="A2221" i="4"/>
  <c r="C2116" i="4"/>
  <c r="A2186" i="4"/>
  <c r="A2077" i="4"/>
  <c r="A1977" i="4"/>
  <c r="A2333" i="4"/>
  <c r="B2384" i="4"/>
  <c r="C2308" i="4"/>
  <c r="C2396" i="4"/>
  <c r="C2261" i="4"/>
  <c r="C2039" i="4"/>
  <c r="B2190" i="4"/>
  <c r="C2105" i="4"/>
  <c r="A2280" i="4"/>
  <c r="A2040" i="4"/>
  <c r="C2104" i="4"/>
  <c r="A2085" i="4"/>
  <c r="A1991" i="4"/>
  <c r="B2330" i="4"/>
  <c r="C2012" i="4"/>
  <c r="A2172" i="4"/>
  <c r="A2255" i="4"/>
  <c r="B2059" i="4"/>
  <c r="A2136" i="4"/>
  <c r="A2134" i="4"/>
  <c r="A2340" i="4"/>
  <c r="C2312" i="4"/>
  <c r="C2329" i="4"/>
  <c r="B2279" i="4"/>
  <c r="C2351" i="4"/>
  <c r="C2281" i="4"/>
  <c r="B2031" i="4"/>
  <c r="A2203" i="4"/>
  <c r="A1980" i="4"/>
  <c r="B2295" i="4"/>
  <c r="A2404" i="4"/>
  <c r="B2199" i="4"/>
  <c r="B2048" i="4"/>
  <c r="C2280" i="4"/>
  <c r="A2179" i="4"/>
  <c r="C2269" i="4"/>
  <c r="C2052" i="4"/>
  <c r="C1985" i="4"/>
  <c r="B2023" i="4"/>
  <c r="C1974" i="4"/>
  <c r="B2293" i="4"/>
  <c r="A2339" i="4"/>
  <c r="C2292" i="4"/>
  <c r="B2272" i="4"/>
  <c r="A2322" i="4"/>
  <c r="B2078" i="4"/>
  <c r="B2074" i="4"/>
  <c r="A2202" i="4"/>
  <c r="C2088" i="4"/>
  <c r="B2054" i="4"/>
  <c r="C2126" i="4"/>
  <c r="A2244" i="4"/>
  <c r="C2391" i="4"/>
  <c r="B2364" i="4"/>
  <c r="C2137" i="4"/>
  <c r="C2306" i="4"/>
  <c r="C2058" i="4"/>
  <c r="A2066" i="4"/>
  <c r="C1972" i="4"/>
  <c r="C2079" i="4"/>
  <c r="C2141" i="4"/>
  <c r="C2084" i="4"/>
  <c r="B2241" i="4"/>
  <c r="C2025" i="4"/>
  <c r="A2097" i="4"/>
  <c r="B2290" i="4"/>
  <c r="B2392" i="4"/>
  <c r="B2257" i="4"/>
  <c r="B2047" i="4"/>
  <c r="B2097" i="4"/>
  <c r="C2045" i="4"/>
  <c r="B2005" i="4"/>
  <c r="B2325" i="4"/>
  <c r="C2140" i="4"/>
  <c r="B2350" i="4"/>
  <c r="B2311" i="4"/>
  <c r="C2371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<sst xmlns="http://schemas.openxmlformats.org/spreadsheetml/2006/main" count="4930" uniqueCount="2992">
  <si>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</si>
  <si>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</si>
  <si>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</si>
  <si>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</si>
  <si>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</si>
  <si>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</si>
  <si>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</si>
  <si>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</si>
  <si>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</si>
  <si>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</si>
  <si>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</si>
  <si>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</si>
  <si>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</si>
  <si>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</si>
  <si>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</si>
  <si>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</si>
  <si>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</si>
  <si>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</si>
  <si>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</si>
  <si>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</si>
  <si>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</si>
  <si>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</si>
  <si>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</si>
  <si>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</si>
  <si>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</si>
  <si>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</si>
  <si>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</si>
  <si>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</si>
  <si>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</si>
  <si>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</si>
  <si>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</si>
  <si>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</si>
  <si>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</si>
  <si>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</si>
  <si>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</si>
  <si>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</si>
  <si>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</si>
  <si>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</si>
  <si>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</si>
  <si>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</si>
  <si>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</si>
  <si>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</si>
  <si>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</si>
  <si>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</si>
  <si>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</si>
  <si>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</si>
  <si>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</si>
  <si>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</si>
  <si>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</si>
  <si>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</si>
  <si>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</si>
  <si>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</si>
  <si>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</si>
  <si>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</si>
  <si>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</si>
  <si>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</si>
  <si>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</si>
  <si>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</si>
  <si>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</si>
  <si>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</si>
  <si>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</si>
  <si>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</si>
  <si>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</si>
  <si>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</si>
  <si>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</si>
  <si>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</si>
  <si>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</si>
  <si>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</si>
  <si>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</si>
  <si>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</si>
  <si>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</si>
  <si>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</si>
  <si>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</si>
  <si>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</si>
  <si>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</si>
  <si>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</si>
  <si>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</si>
  <si>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</si>
  <si>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</si>
  <si>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</si>
  <si>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</si>
  <si>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</si>
  <si>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</si>
  <si>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</si>
  <si>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</si>
  <si>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</si>
  <si>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</si>
  <si>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</si>
  <si>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</si>
  <si>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</si>
  <si>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</si>
  <si>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</si>
  <si>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</si>
  <si>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</si>
  <si>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</si>
  <si>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</si>
  <si>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</si>
  <si>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</si>
  <si>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</si>
  <si>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</si>
  <si>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</si>
  <si>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</si>
  <si>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</si>
  <si>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</si>
  <si>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</si>
  <si>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</si>
  <si>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</si>
  <si>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</si>
  <si>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</si>
  <si>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</si>
  <si>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</si>
  <si>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</si>
  <si>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</si>
  <si>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</si>
  <si>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</si>
  <si>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</si>
  <si>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</si>
  <si>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</si>
  <si>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</si>
  <si>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</si>
  <si>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</si>
  <si>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</si>
  <si>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</si>
  <si>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</si>
  <si>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</si>
  <si>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</si>
  <si>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</si>
  <si>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</si>
  <si>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</si>
  <si>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</si>
  <si>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</si>
  <si>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</si>
  <si>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</si>
  <si>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</si>
  <si>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</si>
  <si>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</si>
  <si>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</si>
  <si>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</si>
  <si>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</si>
  <si>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</si>
  <si>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</si>
  <si>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</si>
  <si>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</si>
  <si>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</si>
  <si>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</si>
  <si>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</si>
  <si>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</si>
  <si>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</si>
  <si>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</si>
  <si>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</si>
  <si>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</si>
  <si>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</si>
  <si>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</si>
  <si>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</si>
  <si>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</si>
  <si>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</si>
  <si>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</si>
  <si>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</si>
  <si>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</si>
  <si>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</si>
  <si>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</si>
  <si>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</si>
  <si>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</si>
  <si>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</si>
  <si>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</si>
  <si>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</si>
  <si>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</si>
  <si>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</si>
  <si>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</si>
  <si>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</si>
  <si>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</si>
  <si>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</si>
  <si>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</si>
  <si>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</si>
  <si>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</si>
  <si>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</si>
  <si>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</si>
  <si>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</si>
  <si>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</si>
  <si>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</si>
  <si>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</si>
  <si>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</si>
  <si>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</si>
  <si>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</si>
  <si>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</si>
  <si>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</si>
  <si>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</si>
  <si>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</si>
  <si>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</si>
  <si>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</si>
  <si>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</si>
  <si>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</si>
  <si>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</si>
  <si>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</si>
  <si>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</si>
  <si>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</si>
  <si>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</si>
  <si>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</si>
  <si>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</si>
  <si>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</si>
  <si>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</si>
  <si>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</si>
  <si>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</si>
  <si>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</si>
  <si>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</si>
  <si>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</si>
  <si>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</si>
  <si>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</si>
  <si>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</si>
  <si>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</si>
  <si>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</si>
  <si>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</si>
  <si>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</si>
  <si>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</si>
  <si>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</si>
  <si>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</si>
  <si>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</si>
  <si>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</si>
  <si>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</si>
  <si>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</si>
  <si>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</si>
  <si>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</si>
  <si>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</si>
  <si>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</si>
  <si>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</si>
  <si>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</si>
  <si>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</si>
  <si>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</si>
  <si>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</si>
  <si>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</si>
  <si>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</si>
  <si>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</si>
  <si>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</si>
  <si>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</si>
  <si>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</si>
  <si>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</si>
  <si>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</si>
  <si>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</si>
  <si>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</si>
  <si>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</si>
  <si>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</si>
  <si>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</si>
  <si>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</si>
  <si>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</si>
  <si>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</si>
  <si>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</si>
  <si>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</si>
  <si>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</si>
  <si>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</si>
  <si>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</si>
  <si>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</si>
  <si>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</si>
  <si>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</si>
  <si>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</si>
  <si>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</si>
  <si>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</si>
  <si>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</si>
  <si>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</si>
  <si>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</si>
  <si>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</si>
  <si>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</si>
  <si>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</si>
  <si>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</si>
  <si>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</si>
  <si>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</si>
  <si>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</si>
  <si>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</si>
  <si>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</si>
  <si>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</si>
  <si>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</si>
  <si>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</si>
  <si>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</si>
  <si>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</si>
  <si>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</si>
  <si>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</si>
  <si>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</si>
  <si>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</si>
  <si>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</si>
  <si>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</si>
  <si>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</si>
  <si>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</si>
  <si>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</si>
  <si>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</si>
  <si>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</si>
  <si>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</si>
  <si>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</si>
  <si>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</si>
  <si>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</si>
  <si>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</si>
  <si>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</si>
  <si>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</si>
  <si>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</si>
  <si>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</si>
  <si>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</si>
  <si>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</si>
  <si>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</si>
  <si>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</si>
  <si>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</si>
  <si>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</si>
  <si>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</si>
  <si>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</si>
  <si>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</si>
  <si>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</si>
  <si>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</si>
  <si>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</si>
  <si>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</si>
  <si>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</si>
  <si>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</si>
  <si>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</si>
  <si>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</si>
  <si>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</si>
  <si>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</si>
  <si>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</si>
  <si>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</si>
  <si>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</si>
  <si>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</si>
  <si>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</si>
  <si>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</si>
  <si>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</si>
  <si>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</si>
  <si>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</si>
  <si>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</si>
  <si>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</si>
  <si>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</si>
  <si>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</si>
  <si>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</si>
  <si>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</si>
  <si>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</si>
  <si>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</si>
  <si>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</si>
  <si>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</si>
  <si>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</si>
  <si>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</si>
  <si>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</si>
  <si>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</si>
  <si>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</si>
  <si>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</si>
  <si>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</si>
  <si>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</si>
  <si>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</si>
  <si>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</si>
  <si>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</si>
  <si>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</si>
  <si>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</si>
  <si>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</si>
  <si>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</si>
  <si>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</si>
  <si>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</si>
  <si>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</si>
  <si>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</si>
  <si>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</si>
  <si>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</si>
  <si>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</si>
  <si>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</si>
  <si>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</si>
  <si>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</si>
  <si>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</si>
  <si>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</si>
  <si>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</si>
  <si>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</si>
  <si>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</si>
  <si>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</si>
  <si>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</si>
  <si>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</si>
  <si>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</si>
  <si>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</si>
  <si>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</si>
  <si>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</si>
  <si>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</si>
  <si>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</si>
  <si>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</si>
  <si>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</si>
  <si>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</si>
  <si>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</si>
  <si>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</si>
  <si>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</si>
  <si>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</si>
  <si>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</si>
  <si>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</si>
  <si>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</si>
  <si>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</si>
  <si>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</si>
  <si>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</si>
  <si>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</si>
  <si>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</si>
  <si>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</si>
  <si>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</si>
  <si>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</si>
  <si>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</si>
  <si>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</si>
  <si>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</si>
  <si>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</si>
  <si>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</si>
  <si>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</si>
  <si>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</si>
  <si>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</si>
  <si>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</si>
  <si>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</si>
  <si>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</si>
  <si>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</si>
  <si>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</si>
  <si>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</si>
  <si>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</si>
  <si>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</si>
  <si>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</si>
  <si>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</si>
  <si>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</si>
  <si>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</si>
  <si>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</si>
  <si>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</si>
  <si>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</si>
  <si>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</si>
  <si>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</si>
  <si>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</si>
  <si>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</si>
  <si>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</si>
  <si>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</si>
  <si>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</si>
  <si>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</si>
  <si>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</si>
  <si>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</si>
  <si>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</si>
  <si>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</si>
  <si>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</si>
  <si>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</si>
  <si>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</si>
  <si>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</si>
  <si>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</si>
  <si>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</si>
  <si>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</si>
  <si>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</si>
  <si>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</si>
  <si>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</si>
  <si>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</si>
  <si>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</si>
  <si>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</si>
  <si>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</si>
  <si>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</si>
  <si>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</si>
  <si>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</si>
  <si>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</si>
  <si>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</si>
  <si>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</si>
  <si>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</si>
  <si>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</si>
  <si>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</si>
  <si>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</si>
  <si>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</si>
  <si>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</si>
  <si>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</si>
  <si>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</si>
  <si>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</si>
  <si>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</si>
  <si>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</si>
  <si>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</si>
  <si>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</si>
  <si>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</si>
  <si>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</si>
  <si>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</si>
  <si>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</si>
  <si>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</si>
  <si>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</si>
  <si>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</si>
  <si>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</si>
  <si>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</si>
  <si>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</si>
  <si>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</si>
  <si>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</si>
  <si>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</si>
  <si>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</si>
  <si>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</si>
  <si>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</si>
  <si>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</si>
  <si>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</si>
  <si>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</si>
  <si>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</si>
  <si>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</si>
  <si>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</si>
  <si>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</si>
  <si>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</si>
  <si>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</si>
  <si>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</si>
  <si>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</si>
  <si>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</si>
  <si>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</si>
  <si>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</si>
  <si>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</si>
  <si>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</si>
  <si>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</si>
  <si>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</si>
  <si>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</si>
  <si>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</si>
  <si>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</si>
  <si>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</si>
  <si>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</si>
  <si>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</si>
  <si>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</si>
  <si>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</si>
  <si>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</si>
  <si>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</si>
  <si>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</si>
  <si>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</si>
  <si>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</si>
  <si>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</si>
  <si>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</si>
  <si>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</si>
  <si>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</si>
  <si>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</si>
  <si>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</si>
  <si>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</si>
  <si>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</si>
  <si>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</si>
  <si>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</si>
  <si>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</si>
  <si>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</si>
  <si>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</si>
  <si>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</si>
  <si>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</si>
  <si>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</si>
  <si>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</si>
  <si>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</si>
  <si>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</si>
  <si>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</si>
  <si>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</si>
  <si>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</si>
  <si>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</si>
  <si>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</si>
  <si>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</si>
  <si>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</si>
  <si>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</si>
  <si>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</si>
  <si>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</si>
  <si>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</si>
  <si>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</si>
  <si>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</si>
  <si>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</si>
  <si>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</si>
  <si>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</si>
  <si>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</si>
  <si>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</si>
  <si>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</si>
  <si>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</si>
  <si>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</si>
  <si>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</si>
  <si>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</si>
  <si>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</si>
  <si>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</si>
  <si>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</si>
  <si>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</si>
  <si>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</si>
  <si>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</si>
  <si>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</si>
  <si>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</si>
  <si>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</si>
  <si>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</si>
  <si>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</si>
  <si>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</si>
  <si>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</si>
  <si>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</si>
  <si>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</si>
  <si>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</si>
  <si>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</si>
  <si>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</si>
  <si>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</si>
  <si>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</si>
  <si>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</si>
  <si>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</si>
  <si>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</si>
  <si>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</si>
  <si>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</si>
  <si>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</si>
  <si>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</si>
  <si>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</si>
  <si>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</si>
  <si>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</si>
  <si>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</si>
  <si>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</si>
  <si>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</si>
  <si>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</si>
  <si>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</si>
  <si>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</si>
  <si>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</si>
  <si>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</si>
  <si>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</si>
  <si>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</si>
  <si>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</si>
  <si>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</si>
  <si>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</si>
  <si>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</si>
  <si>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</si>
  <si>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</si>
  <si>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</si>
  <si>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</si>
  <si>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</si>
  <si>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</si>
  <si>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</si>
  <si>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</si>
  <si>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</si>
  <si>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</si>
  <si>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</si>
  <si>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</si>
  <si>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</si>
  <si>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</si>
  <si>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</si>
  <si>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</si>
  <si>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</si>
  <si>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</si>
  <si>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</si>
  <si>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</si>
  <si>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</si>
  <si>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</si>
  <si>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</si>
  <si>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</si>
  <si>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</si>
  <si>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</si>
  <si>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</si>
  <si>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</si>
  <si>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</si>
  <si>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</si>
  <si>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</si>
  <si>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</si>
  <si>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</si>
  <si>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</si>
  <si>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</si>
  <si>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</si>
  <si>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</si>
  <si>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</si>
  <si>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</si>
  <si>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</si>
  <si>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</si>
  <si>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</si>
  <si>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</si>
  <si>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</si>
  <si>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</si>
  <si>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</si>
  <si>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</si>
  <si>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</si>
  <si>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</si>
  <si>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</si>
  <si>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</si>
  <si>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</si>
  <si>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</si>
  <si>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</si>
  <si>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</si>
  <si>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</si>
  <si>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</si>
  <si>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</si>
  <si>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</si>
  <si>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</si>
  <si>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</si>
  <si>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</si>
  <si>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</si>
  <si>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</si>
  <si>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</si>
  <si>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</si>
  <si>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</si>
  <si>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</si>
  <si>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</si>
  <si>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</si>
  <si>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</si>
  <si>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</si>
  <si>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</si>
  <si>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</si>
  <si>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</si>
  <si>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</si>
  <si>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</si>
  <si>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</si>
  <si>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</si>
  <si>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</si>
  <si>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</si>
  <si>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</si>
  <si>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</si>
  <si>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</si>
  <si>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</si>
  <si>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</si>
  <si>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</si>
  <si>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</si>
  <si>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</si>
  <si>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</si>
  <si>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</si>
  <si>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</si>
  <si>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</si>
  <si>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</si>
  <si>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</si>
  <si>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</si>
  <si>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</si>
  <si>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</si>
  <si>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</si>
  <si>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</si>
  <si>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</si>
  <si>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</si>
  <si>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</si>
  <si>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</si>
  <si>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</si>
  <si>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</si>
  <si>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</si>
  <si>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</si>
  <si>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</si>
  <si>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</si>
  <si>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</si>
  <si>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</si>
  <si>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</si>
  <si>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</si>
  <si>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</si>
  <si>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</si>
  <si>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</si>
  <si>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</si>
  <si>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</si>
  <si>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</si>
  <si>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</si>
  <si>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</si>
  <si>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</si>
  <si>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</si>
  <si>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</si>
  <si>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</si>
  <si>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</si>
  <si>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</si>
  <si>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</si>
  <si>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</si>
  <si>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</si>
  <si>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</si>
  <si>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</si>
  <si>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</si>
  <si>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</si>
  <si>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</si>
  <si>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</si>
  <si>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</si>
  <si>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</si>
  <si>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</si>
  <si>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</si>
  <si>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</si>
  <si>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</si>
  <si>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</si>
  <si>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</si>
  <si>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</si>
  <si>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</si>
  <si>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</si>
  <si>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</si>
  <si>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</si>
  <si>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</si>
  <si>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</si>
  <si>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</si>
  <si>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</si>
  <si>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</si>
  <si>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</si>
  <si>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</si>
  <si>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</si>
  <si>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</si>
  <si>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</si>
  <si>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</si>
  <si>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</si>
  <si>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</si>
  <si>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</si>
  <si>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</si>
  <si>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</si>
  <si>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</si>
  <si>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</si>
  <si>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</si>
  <si>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</si>
  <si>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</si>
  <si>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</si>
  <si>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</si>
  <si>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</si>
  <si>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</si>
  <si>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</si>
  <si>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</si>
  <si>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</si>
  <si>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</si>
  <si>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</si>
  <si>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</si>
  <si>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</si>
  <si>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</si>
  <si>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Hj(2)/ K(19)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</si>
  <si>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</si>
  <si>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</si>
  <si>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</si>
  <si>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</si>
  <si>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</si>
  <si>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</si>
  <si>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</si>
  <si>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</si>
  <si>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</si>
  <si>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</si>
  <si>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</si>
  <si>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</si>
  <si>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</si>
  <si>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</si>
  <si>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</si>
  <si>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</si>
  <si>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</si>
  <si>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</si>
  <si>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</si>
  <si>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</si>
  <si>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</si>
  <si>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</si>
  <si>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</si>
  <si>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</si>
  <si>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</si>
  <si>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</si>
  <si>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</si>
  <si>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</si>
  <si>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</si>
  <si>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</si>
  <si>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</si>
  <si>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</si>
  <si>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</si>
  <si>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</si>
  <si>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</si>
  <si>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</si>
  <si>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</si>
  <si>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</si>
  <si>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</si>
  <si>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</si>
  <si>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</si>
  <si>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</si>
  <si>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</si>
  <si>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</si>
  <si>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</si>
  <si>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</si>
  <si>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</si>
  <si>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</si>
  <si>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</si>
  <si>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</si>
  <si>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</si>
  <si>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</si>
  <si>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</si>
  <si>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</si>
  <si>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</si>
  <si>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</si>
  <si>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</si>
  <si>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</si>
  <si>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</si>
  <si>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</si>
  <si>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</si>
  <si>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</si>
  <si>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</si>
  <si>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</si>
  <si>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</si>
  <si>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</si>
  <si>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</si>
  <si>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</si>
  <si>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</si>
  <si>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</si>
  <si>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</si>
  <si>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</si>
  <si>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</si>
  <si>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</si>
  <si>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</si>
  <si>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</si>
  <si>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</si>
  <si>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</si>
  <si>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</si>
  <si>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</si>
  <si>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</si>
  <si>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</si>
  <si>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</si>
  <si>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</si>
  <si>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</si>
  <si>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</si>
  <si>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</si>
  <si>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</si>
  <si>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</si>
  <si>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</si>
  <si>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</si>
  <si>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</si>
  <si>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</si>
  <si>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</si>
  <si>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</si>
  <si>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</si>
  <si>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</si>
  <si>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</si>
  <si>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</si>
  <si>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</si>
  <si>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</si>
  <si>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</si>
  <si>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</si>
  <si>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</si>
  <si>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</si>
  <si>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</si>
  <si>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</si>
  <si>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</si>
  <si>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</si>
  <si>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</si>
  <si>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</si>
  <si>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</si>
  <si>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</si>
  <si>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</si>
  <si>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</si>
  <si>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</si>
  <si>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</si>
  <si>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</si>
  <si>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</si>
  <si>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</si>
  <si>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</si>
  <si>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</si>
  <si>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</si>
  <si>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</si>
  <si>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</si>
  <si>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</si>
  <si>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</si>
  <si>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</si>
  <si>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</si>
  <si>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</si>
  <si>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</si>
  <si>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</si>
  <si>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</si>
  <si>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</si>
  <si>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</si>
  <si>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</si>
  <si>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</si>
  <si>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</si>
  <si>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</si>
  <si>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</si>
  <si>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</si>
  <si>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</si>
  <si>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</si>
  <si>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</si>
  <si>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</si>
  <si>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</si>
  <si>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</si>
  <si>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</si>
  <si>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</si>
  <si>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</si>
  <si>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</si>
  <si>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</si>
  <si>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</si>
  <si>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</si>
  <si>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</si>
  <si>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</si>
  <si>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</si>
  <si>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</si>
  <si>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</si>
  <si>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</si>
  <si>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</si>
  <si>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</si>
  <si>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</si>
  <si>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</si>
  <si>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</si>
  <si>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</si>
  <si>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</si>
  <si>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</si>
  <si>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</si>
  <si>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</si>
  <si>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</si>
  <si>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</si>
  <si>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</si>
  <si>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</si>
  <si>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</si>
  <si>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</si>
  <si>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</si>
  <si>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</si>
  <si>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</si>
  <si>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</si>
  <si>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</si>
  <si>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</si>
  <si>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</si>
  <si>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</si>
  <si>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</si>
  <si>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</si>
  <si>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</si>
  <si>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</si>
  <si>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</si>
  <si>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</si>
  <si>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</si>
  <si>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</si>
  <si>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</si>
  <si>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</si>
  <si>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</si>
  <si>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</si>
  <si>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</si>
  <si>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</si>
  <si>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</si>
  <si>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</si>
  <si>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</si>
  <si>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</si>
  <si>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</si>
  <si>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</si>
  <si>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</si>
  <si>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</si>
  <si>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</si>
  <si>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</si>
  <si>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</si>
  <si>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</si>
  <si>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</si>
  <si>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</si>
  <si>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</si>
  <si>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</si>
  <si>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</si>
  <si>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</si>
  <si>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</si>
  <si>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</si>
  <si>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</si>
  <si>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</si>
  <si>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</si>
  <si>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</si>
  <si>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</si>
  <si>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</si>
  <si>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</si>
  <si>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</si>
  <si>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</si>
  <si>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</si>
  <si>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</si>
  <si>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</si>
  <si>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</si>
  <si>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</si>
  <si>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</si>
  <si>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</si>
  <si>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</si>
  <si>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</si>
  <si>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</si>
  <si>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</si>
  <si>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</si>
  <si>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</si>
  <si>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</si>
  <si>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</si>
  <si>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</si>
  <si>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</si>
  <si>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</si>
  <si>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</si>
  <si>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</si>
  <si>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</si>
  <si>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</si>
  <si>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</si>
  <si>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</si>
  <si>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</si>
  <si>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</si>
  <si>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</si>
  <si>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</si>
  <si>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</si>
  <si>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</si>
  <si>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</si>
  <si>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</si>
  <si>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</si>
  <si>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</si>
  <si>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</si>
  <si>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</si>
  <si>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</si>
  <si>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</si>
  <si>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</si>
  <si>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</si>
  <si>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</si>
  <si>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</si>
  <si>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</si>
  <si>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</si>
  <si>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</si>
  <si>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</si>
  <si>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</si>
  <si>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</si>
  <si>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</si>
  <si>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</si>
  <si>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</si>
  <si>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</si>
  <si>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</si>
  <si>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</si>
  <si>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</si>
  <si>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</si>
  <si>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</si>
  <si>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</si>
  <si>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</si>
  <si>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</si>
  <si>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</si>
  <si>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</si>
  <si>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</si>
  <si>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</si>
  <si>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</si>
  <si>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</si>
  <si>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</si>
  <si>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</si>
  <si>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</si>
  <si>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</si>
  <si>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</si>
  <si>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</si>
  <si>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</si>
  <si>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</si>
  <si>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</si>
  <si>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</si>
  <si>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</si>
  <si>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</si>
  <si>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</si>
  <si>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</si>
  <si>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</si>
  <si>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</si>
  <si>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</si>
  <si>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</si>
  <si>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</si>
  <si>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</si>
  <si>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</si>
  <si>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</si>
  <si>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</si>
  <si>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</si>
  <si>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</si>
  <si>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</si>
  <si>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</si>
  <si>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</si>
  <si>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</si>
  <si>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</si>
  <si>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</si>
  <si>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</si>
  <si>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</si>
  <si>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</si>
  <si>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</si>
  <si>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</si>
  <si>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</si>
  <si>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</si>
  <si>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</si>
  <si>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</si>
  <si>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</si>
  <si>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</si>
  <si>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</si>
  <si>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</si>
  <si>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</si>
  <si>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</si>
  <si>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</si>
  <si>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</si>
  <si>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</si>
  <si>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</si>
  <si>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</si>
  <si>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</si>
  <si>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</si>
  <si>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</si>
  <si>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</si>
  <si>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</si>
  <si>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</si>
  <si>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</si>
  <si>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</si>
  <si>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</si>
  <si>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</si>
  <si>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</si>
  <si>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</si>
  <si>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</si>
  <si>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</si>
  <si>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</si>
  <si>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</si>
  <si>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J100</t>
  </si>
  <si>
    <t>Gunting Junior J200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</si>
  <si>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</si>
  <si>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</si>
  <si>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</si>
  <si>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</si>
  <si>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</si>
  <si>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</si>
  <si>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</si>
  <si>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</si>
  <si>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</si>
  <si>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</si>
  <si>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</si>
  <si>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</si>
  <si>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</si>
  <si>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</si>
  <si>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</si>
  <si>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</si>
  <si>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</si>
  <si>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</si>
  <si>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</si>
  <si>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</si>
  <si>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</si>
  <si>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</si>
  <si>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</si>
  <si>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</si>
  <si>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</si>
  <si>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</si>
  <si>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</si>
  <si>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</si>
  <si>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</si>
  <si>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</si>
  <si>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</si>
  <si>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</si>
  <si>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</si>
  <si>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</si>
  <si>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</si>
  <si>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</si>
  <si>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</si>
  <si>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</si>
  <si>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</si>
  <si>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</si>
  <si>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</si>
  <si>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</si>
  <si>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</si>
  <si>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</si>
  <si>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</si>
  <si>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</si>
  <si>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</si>
  <si>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</si>
  <si>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</si>
  <si>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</si>
  <si>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</si>
  <si>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</si>
  <si>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</si>
  <si>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</si>
  <si>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</si>
  <si>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</si>
  <si>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</si>
  <si>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</si>
  <si>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</si>
  <si>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</si>
  <si>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</si>
  <si>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</si>
  <si>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</si>
  <si>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</si>
  <si>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</si>
  <si>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</si>
  <si>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</si>
  <si>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</si>
  <si>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</si>
  <si>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</si>
  <si>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</si>
  <si>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</si>
  <si>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</si>
  <si>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</si>
  <si>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</si>
  <si>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</si>
  <si>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</si>
  <si>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</si>
  <si>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</si>
  <si>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</si>
  <si>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</si>
  <si>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</si>
  <si>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</si>
  <si>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</si>
  <si>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</si>
  <si>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</si>
  <si>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</si>
  <si>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</si>
  <si>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</si>
  <si>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</si>
  <si>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</si>
  <si>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</si>
  <si>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</si>
  <si>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</si>
  <si>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</si>
  <si>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</si>
  <si>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</si>
  <si>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</si>
  <si>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</si>
  <si>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</si>
  <si>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</si>
  <si>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</si>
  <si>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</si>
  <si>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</si>
  <si>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</si>
  <si>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</si>
  <si>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</si>
  <si>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</si>
  <si>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</si>
  <si>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</si>
  <si>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</si>
  <si>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</si>
  <si>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</si>
  <si>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</si>
  <si>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</si>
  <si>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</si>
  <si>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</si>
  <si>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</si>
  <si>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</si>
  <si>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</si>
  <si>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</si>
  <si>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</si>
  <si>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</si>
  <si>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</si>
  <si>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</si>
  <si>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</si>
  <si>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</si>
  <si>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</si>
  <si>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</si>
  <si>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</si>
  <si>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</si>
  <si>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</si>
  <si>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</si>
  <si>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</si>
  <si>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</si>
  <si>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</si>
  <si>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</si>
  <si>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</si>
  <si>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</si>
  <si>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</si>
  <si>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</si>
  <si>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Kartu undangan anak. Kecil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</si>
  <si>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</si>
  <si>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</si>
  <si>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</si>
  <si>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</si>
  <si>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</si>
  <si>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</si>
  <si>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</si>
  <si>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</si>
  <si>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</si>
  <si>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</si>
  <si>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</si>
  <si>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</si>
  <si>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</si>
  <si>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</si>
  <si>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</si>
  <si>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</si>
  <si>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</si>
  <si>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</si>
  <si>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</si>
  <si>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</si>
  <si>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</si>
  <si>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</si>
  <si>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</si>
  <si>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</si>
  <si>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</si>
  <si>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</si>
  <si>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</si>
  <si>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</si>
  <si>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</si>
  <si>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</si>
  <si>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</si>
  <si>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</si>
  <si>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</si>
  <si>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</si>
  <si>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</si>
  <si>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</si>
  <si>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</si>
  <si>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</si>
  <si>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</si>
  <si>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</si>
  <si>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</si>
  <si>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</si>
  <si>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</si>
  <si>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</si>
  <si>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</si>
  <si>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</si>
  <si>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</si>
  <si>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</si>
  <si>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</si>
  <si>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</si>
  <si>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</si>
  <si>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</si>
  <si>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</si>
  <si>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</si>
  <si>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</si>
  <si>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</si>
  <si>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</si>
  <si>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</si>
  <si>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</si>
  <si>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</si>
  <si>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</si>
  <si>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</si>
  <si>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</si>
  <si>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</si>
  <si>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</si>
  <si>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</si>
  <si>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</si>
  <si>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</si>
  <si>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</si>
  <si>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</si>
  <si>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</si>
  <si>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</si>
  <si>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</si>
  <si>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</si>
  <si>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</si>
  <si>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</si>
  <si>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</si>
  <si>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</si>
  <si>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</si>
  <si>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</si>
  <si>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</si>
  <si>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</si>
  <si>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</si>
  <si>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</si>
  <si>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</si>
  <si>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</si>
  <si>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</si>
  <si>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</si>
  <si>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</si>
  <si>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</si>
  <si>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</si>
  <si>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</si>
  <si>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</si>
  <si>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</si>
  <si>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</si>
  <si>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</si>
  <si>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</si>
  <si>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</si>
  <si>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</si>
  <si>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</si>
  <si>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</si>
  <si>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</si>
  <si>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</si>
  <si>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</si>
  <si>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</si>
  <si>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</si>
  <si>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</si>
  <si>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</si>
  <si>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</si>
  <si>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</si>
  <si>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</si>
  <si>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</si>
  <si>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</si>
  <si>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</si>
  <si>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</si>
  <si>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</si>
  <si>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</si>
  <si>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</si>
  <si>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</si>
  <si>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</si>
  <si>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</si>
  <si>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</si>
  <si>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</si>
  <si>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</si>
  <si>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</si>
  <si>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</si>
  <si>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</si>
  <si>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</si>
  <si>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</si>
  <si>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</si>
  <si>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</si>
  <si>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</si>
  <si>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</si>
  <si>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</si>
  <si>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</si>
  <si>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</si>
  <si>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</si>
  <si>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</si>
  <si>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</si>
  <si>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</si>
  <si>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</si>
  <si>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</si>
  <si>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</si>
  <si>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</si>
  <si>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</si>
  <si>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</si>
  <si>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</si>
  <si>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</si>
  <si>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</si>
  <si>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</si>
  <si>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</si>
  <si>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</si>
  <si>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</si>
  <si>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</si>
  <si>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</si>
  <si>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</si>
  <si>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</si>
  <si>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</si>
  <si>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</si>
  <si>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</si>
  <si>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</si>
  <si>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</si>
  <si>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</si>
  <si>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</si>
  <si>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</si>
  <si>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</si>
  <si>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</si>
  <si>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</si>
  <si>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</si>
  <si>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</si>
  <si>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</si>
  <si>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</si>
  <si>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</si>
  <si>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</si>
  <si>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</si>
  <si>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</si>
  <si>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</si>
  <si>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</si>
  <si>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</si>
  <si>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</si>
  <si>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</si>
  <si>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</si>
  <si>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</si>
  <si>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</si>
  <si>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</si>
  <si>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</si>
  <si>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</si>
  <si>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</si>
  <si>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</si>
  <si>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</si>
  <si>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</si>
  <si>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</si>
  <si>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</si>
  <si>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</si>
  <si>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</si>
  <si>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</si>
  <si>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</si>
  <si>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</si>
  <si>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</si>
  <si>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</si>
  <si>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</si>
  <si>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</si>
  <si>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</si>
  <si>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</si>
  <si>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</si>
  <si>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</si>
  <si>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</si>
  <si>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</si>
  <si>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</si>
  <si>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</si>
  <si>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</si>
  <si>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</si>
  <si>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</si>
  <si>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</si>
  <si>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</si>
  <si>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</si>
  <si>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</si>
  <si>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</si>
  <si>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</si>
  <si>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</si>
  <si>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</si>
  <si>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</si>
  <si>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</si>
  <si>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</si>
  <si>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</si>
  <si>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</si>
  <si>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</si>
  <si>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</si>
  <si>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</si>
  <si>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</si>
  <si>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</si>
  <si>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</si>
  <si>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</si>
  <si>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</si>
  <si>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</si>
  <si>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</si>
  <si>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</si>
  <si>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</si>
  <si>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</si>
  <si>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</si>
  <si>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</si>
  <si>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</si>
  <si>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</si>
  <si>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</si>
  <si>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</si>
  <si>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</si>
  <si>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</si>
  <si>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</si>
  <si>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</si>
  <si>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</si>
  <si>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</si>
  <si>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</si>
  <si>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</si>
  <si>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</si>
  <si>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Tenteng ZF 821 Lx</t>
  </si>
  <si>
    <t>Map Tenteng ZF 830</t>
  </si>
  <si>
    <t>Map Topla 1928 orange</t>
  </si>
  <si>
    <t>Map Topla 3080 orange (3)/ M (4)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</si>
  <si>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</si>
  <si>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</si>
  <si>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</si>
  <si>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</si>
  <si>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</si>
  <si>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</si>
  <si>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</si>
  <si>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</si>
  <si>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</si>
  <si>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</si>
  <si>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</si>
  <si>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</si>
  <si>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</si>
  <si>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</si>
  <si>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</si>
  <si>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</si>
  <si>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</si>
  <si>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</si>
  <si>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</si>
  <si>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</si>
  <si>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</si>
  <si>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</si>
  <si>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</si>
  <si>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</si>
  <si>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</si>
  <si>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</si>
  <si>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</si>
  <si>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</si>
  <si>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</si>
  <si>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</si>
  <si>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</si>
  <si>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</si>
  <si>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</si>
  <si>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</si>
  <si>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</si>
  <si>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</si>
  <si>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</si>
  <si>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</si>
  <si>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</si>
  <si>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</si>
  <si>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</si>
  <si>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</si>
  <si>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</si>
  <si>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</si>
  <si>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</si>
  <si>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</si>
  <si>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</si>
  <si>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</si>
  <si>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</si>
  <si>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</si>
  <si>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</si>
  <si>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</si>
  <si>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</si>
  <si>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</si>
  <si>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</si>
  <si>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</si>
  <si>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</si>
  <si>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</si>
  <si>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</si>
  <si>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</si>
  <si>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</si>
  <si>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</si>
  <si>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</si>
  <si>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</si>
  <si>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</si>
  <si>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</si>
  <si>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</si>
  <si>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</si>
  <si>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</si>
  <si>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</si>
  <si>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</si>
  <si>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</si>
  <si>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</si>
  <si>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</si>
  <si>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</si>
  <si>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</si>
  <si>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</si>
  <si>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</si>
  <si>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</si>
  <si>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</si>
  <si>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</si>
  <si>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</si>
  <si>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</si>
  <si>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</si>
  <si>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</si>
  <si>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</si>
  <si>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</si>
  <si>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</si>
  <si>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</si>
  <si>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</si>
  <si>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</si>
  <si>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</si>
  <si>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</si>
  <si>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</si>
  <si>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</si>
  <si>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</si>
  <si>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</si>
  <si>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</si>
  <si>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</si>
  <si>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</si>
  <si>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</si>
  <si>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</si>
  <si>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</si>
  <si>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</si>
  <si>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</si>
  <si>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</si>
  <si>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</si>
  <si>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</si>
  <si>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</si>
  <si>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</si>
  <si>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</si>
  <si>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</si>
  <si>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</si>
  <si>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</si>
  <si>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</si>
  <si>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</si>
  <si>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</si>
  <si>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</si>
  <si>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</si>
  <si>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</si>
  <si>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</si>
  <si>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</si>
  <si>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</si>
  <si>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</si>
  <si>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</si>
  <si>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</si>
  <si>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</si>
  <si>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</si>
  <si>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</si>
  <si>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</si>
  <si>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</si>
  <si>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</si>
  <si>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</si>
  <si>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</si>
  <si>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</si>
  <si>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</si>
  <si>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</si>
  <si>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</si>
  <si>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</si>
  <si>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</si>
  <si>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</si>
  <si>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</si>
  <si>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</si>
  <si>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</si>
  <si>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</si>
  <si>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</si>
  <si>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</si>
  <si>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</si>
  <si>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</si>
  <si>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</si>
  <si>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</si>
  <si>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</si>
  <si>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</si>
  <si>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</si>
  <si>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</si>
  <si>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</si>
  <si>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</si>
  <si>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</si>
  <si>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</si>
  <si>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</si>
  <si>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</si>
  <si>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</si>
  <si>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</si>
  <si>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</si>
  <si>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</si>
  <si>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</si>
  <si>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</si>
  <si>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</si>
  <si>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</si>
  <si>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</si>
  <si>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</si>
  <si>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</si>
  <si>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</si>
  <si>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</si>
  <si>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</si>
  <si>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</si>
  <si>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</si>
  <si>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</si>
  <si>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</si>
  <si>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</si>
  <si>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</si>
  <si>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</si>
  <si>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</si>
  <si>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</si>
  <si>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</si>
  <si>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</si>
  <si>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</si>
  <si>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</si>
  <si>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</si>
  <si>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</si>
  <si>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</si>
  <si>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</si>
  <si>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</si>
  <si>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</si>
  <si>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</si>
  <si>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</si>
  <si>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</si>
  <si>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</si>
  <si>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</si>
  <si>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</si>
  <si>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</si>
  <si>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</si>
  <si>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</si>
  <si>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</si>
  <si>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</si>
  <si>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</si>
  <si>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</si>
  <si>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</si>
  <si>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</si>
  <si>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</si>
  <si>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</si>
  <si>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</si>
  <si>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19-15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</si>
  <si>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</si>
  <si>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</si>
  <si>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</si>
  <si>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</si>
  <si>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</si>
  <si>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</si>
  <si>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</si>
  <si>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</si>
  <si>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</si>
  <si>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</si>
  <si>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</si>
  <si>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</si>
  <si>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</si>
  <si>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</si>
  <si>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</si>
  <si>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</si>
  <si>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</si>
  <si>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</si>
  <si>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</si>
  <si>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</si>
  <si>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</si>
  <si>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</si>
  <si>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</si>
  <si>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</si>
  <si>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</si>
  <si>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</si>
  <si>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</si>
  <si>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</si>
  <si>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</si>
  <si>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</si>
  <si>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</si>
  <si>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</si>
  <si>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</si>
  <si>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</si>
  <si>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</si>
  <si>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</si>
  <si>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</si>
  <si>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</si>
  <si>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</si>
  <si>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</si>
  <si>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</si>
  <si>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</si>
  <si>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</si>
  <si>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</si>
  <si>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</si>
  <si>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</si>
  <si>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</si>
  <si>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</si>
  <si>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</si>
  <si>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</si>
  <si>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</si>
  <si>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</si>
  <si>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</si>
  <si>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</si>
  <si>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</si>
  <si>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</si>
  <si>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</si>
  <si>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</si>
  <si>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</si>
  <si>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</si>
  <si>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</si>
  <si>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</si>
  <si>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</si>
  <si>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</si>
  <si>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</si>
  <si>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</si>
  <si>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</si>
  <si>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</si>
  <si>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</si>
  <si>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</si>
  <si>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</si>
  <si>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</si>
  <si>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</si>
  <si>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</si>
  <si>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</si>
  <si>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</si>
  <si>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</si>
  <si>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</si>
  <si>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</si>
  <si>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</si>
  <si>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</si>
  <si>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</si>
  <si>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</si>
  <si>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</si>
  <si>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</si>
  <si>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</si>
  <si>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</si>
  <si>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</si>
  <si>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</si>
  <si>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</si>
  <si>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</si>
  <si>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</si>
  <si>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</si>
  <si>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</si>
  <si>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</si>
  <si>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</si>
  <si>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</si>
  <si>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</si>
  <si>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</si>
  <si>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</si>
  <si>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</si>
  <si>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</si>
  <si>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</si>
  <si>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</si>
  <si>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</si>
  <si>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</si>
  <si>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</si>
  <si>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</si>
  <si>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</si>
  <si>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</si>
  <si>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</si>
  <si>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</si>
  <si>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</si>
  <si>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</si>
  <si>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</si>
  <si>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</si>
  <si>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</si>
  <si>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</si>
  <si>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</si>
  <si>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</si>
  <si>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</si>
  <si>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</si>
  <si>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</si>
  <si>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</si>
  <si>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</si>
  <si>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</si>
  <si>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</si>
  <si>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</si>
  <si>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</si>
  <si>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</si>
  <si>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</si>
  <si>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</si>
  <si>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</si>
  <si>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</si>
  <si>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</si>
  <si>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</si>
  <si>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</si>
  <si>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</si>
  <si>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</si>
  <si>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</si>
  <si>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</si>
  <si>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</si>
  <si>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</si>
  <si>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</si>
  <si>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</si>
  <si>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</si>
  <si>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</si>
  <si>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</si>
  <si>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</si>
  <si>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</si>
  <si>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</si>
  <si>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</si>
  <si>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</si>
  <si>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</si>
  <si>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</si>
  <si>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</si>
  <si>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</si>
  <si>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</si>
  <si>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</si>
  <si>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</si>
  <si>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</si>
  <si>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</si>
  <si>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</si>
  <si>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</si>
  <si>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</si>
  <si>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</si>
  <si>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</si>
  <si>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</si>
  <si>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</si>
  <si>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</si>
  <si>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</si>
  <si>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</si>
  <si>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</si>
  <si>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</si>
  <si>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</si>
  <si>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</si>
  <si>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</si>
  <si>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</si>
  <si>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</si>
  <si>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</si>
  <si>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</si>
  <si>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</si>
  <si>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</si>
  <si>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</si>
  <si>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</si>
  <si>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</si>
  <si>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</si>
  <si>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</si>
  <si>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</si>
  <si>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</si>
  <si>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</si>
  <si>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</si>
  <si>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</si>
  <si>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</si>
  <si>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</si>
  <si>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</si>
  <si>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</si>
  <si>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</si>
  <si>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</si>
  <si>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</si>
  <si>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</si>
  <si>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</si>
  <si>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</si>
  <si>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</si>
  <si>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</si>
  <si>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</si>
  <si>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</si>
  <si>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</si>
  <si>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</si>
  <si>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</si>
  <si>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</si>
  <si>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</si>
  <si>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</si>
  <si>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</si>
  <si>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</si>
  <si>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</si>
  <si>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</si>
  <si>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</si>
  <si>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</si>
  <si>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</si>
  <si>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</si>
  <si>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</si>
  <si>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</si>
  <si>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</si>
  <si>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</si>
  <si>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</si>
  <si>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</si>
  <si>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</si>
  <si>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</si>
  <si>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</si>
  <si>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</si>
  <si>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</si>
  <si>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</si>
  <si>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</si>
  <si>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</si>
  <si>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</si>
  <si>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</si>
  <si>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</si>
  <si>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</si>
  <si>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</si>
  <si>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</si>
  <si>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</si>
  <si>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</si>
  <si>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</si>
  <si>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</si>
  <si>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</si>
  <si>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</si>
  <si>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</si>
  <si>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</si>
  <si>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</si>
  <si>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</si>
  <si>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</si>
  <si>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</si>
  <si>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</si>
  <si>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</si>
  <si>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</si>
  <si>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</si>
  <si>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</si>
  <si>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</si>
  <si>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</si>
  <si>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</si>
  <si>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</si>
  <si>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</si>
  <si>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</si>
  <si>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</si>
  <si>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</si>
  <si>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</si>
  <si>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</si>
  <si>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</si>
  <si>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</si>
  <si>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</si>
  <si>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</si>
  <si>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</si>
  <si>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</si>
  <si>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</si>
  <si>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</si>
  <si>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</si>
  <si>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</si>
  <si>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</si>
  <si>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</si>
  <si>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</si>
  <si>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</si>
  <si>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</si>
  <si>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</si>
  <si>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</si>
  <si>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</si>
  <si>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</si>
  <si>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</si>
  <si>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</si>
  <si>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</si>
  <si>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</si>
  <si>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</si>
  <si>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</si>
  <si>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</si>
  <si>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</si>
  <si>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</si>
  <si>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</si>
  <si>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</si>
  <si>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</si>
  <si>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</si>
  <si>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</si>
  <si>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</si>
  <si>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</si>
  <si>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</si>
  <si>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</si>
  <si>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</si>
  <si>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</si>
  <si>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</si>
  <si>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</si>
  <si>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</si>
  <si>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</si>
  <si>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</si>
  <si>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</si>
  <si>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</si>
  <si>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</si>
  <si>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</si>
  <si>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</si>
  <si>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</si>
  <si>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</si>
  <si>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</si>
  <si>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</si>
  <si>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</si>
  <si>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</si>
  <si>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</si>
  <si>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</si>
  <si>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</si>
  <si>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</si>
  <si>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</si>
  <si>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</si>
  <si>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</si>
  <si>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</si>
  <si>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</si>
  <si>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</si>
  <si>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</si>
  <si>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</si>
  <si>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</si>
  <si>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</si>
  <si>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</si>
  <si>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</si>
  <si>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</si>
  <si>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</si>
  <si>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</si>
  <si>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</si>
  <si>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</si>
  <si>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</si>
  <si>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</si>
  <si>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</si>
  <si>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</si>
  <si>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</si>
  <si>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</si>
  <si>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</si>
  <si>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</si>
  <si>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</si>
  <si>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</si>
  <si>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</si>
  <si>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</si>
  <si>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</si>
  <si>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</si>
  <si>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</si>
  <si>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</si>
  <si>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</si>
  <si>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</si>
  <si>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</si>
  <si>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</si>
  <si>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</si>
  <si>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</si>
  <si>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</si>
  <si>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</si>
  <si>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</si>
  <si>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</si>
  <si>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</si>
  <si>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</si>
  <si>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</si>
  <si>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</si>
  <si>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</si>
  <si>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</si>
  <si>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</si>
  <si>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</si>
  <si>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</si>
  <si>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</si>
  <si>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</si>
  <si>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</si>
  <si>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</si>
  <si>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</si>
  <si>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</si>
  <si>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</si>
  <si>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</si>
  <si>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</si>
  <si>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</si>
  <si>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</si>
  <si>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</si>
  <si>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</si>
  <si>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</si>
  <si>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</si>
  <si>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</si>
  <si>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</si>
  <si>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</si>
  <si>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</si>
  <si>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</si>
  <si>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</si>
  <si>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</si>
  <si>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</si>
  <si>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</si>
  <si>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</si>
  <si>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</si>
  <si>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</si>
  <si>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</si>
  <si>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</si>
  <si>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</si>
  <si>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</si>
  <si>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</si>
  <si>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</si>
  <si>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</si>
  <si>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</si>
  <si>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</si>
  <si>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</si>
  <si>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</si>
  <si>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</si>
  <si>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</si>
  <si>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</si>
  <si>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</si>
  <si>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</si>
  <si>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</si>
  <si>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</si>
  <si>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</si>
  <si>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</si>
  <si>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</si>
  <si>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</si>
  <si>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</si>
  <si>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</si>
  <si>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</si>
  <si>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</si>
  <si>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</si>
  <si>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</si>
  <si>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</si>
  <si>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</si>
  <si>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</si>
  <si>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</si>
  <si>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</si>
  <si>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</si>
  <si>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</si>
  <si>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</si>
  <si>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</si>
  <si>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</si>
  <si>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</si>
  <si>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</si>
  <si>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</si>
  <si>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</si>
  <si>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</si>
  <si>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</si>
  <si>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</si>
  <si>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</si>
  <si>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</si>
  <si>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</si>
  <si>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</si>
  <si>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</si>
  <si>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</si>
  <si>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</si>
  <si>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</si>
  <si>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</si>
  <si>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</si>
  <si>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</si>
  <si>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</si>
  <si>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</si>
  <si>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</si>
  <si>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</si>
  <si>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</si>
  <si>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</si>
  <si>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</si>
  <si>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</si>
  <si>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</si>
  <si>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</si>
  <si>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</si>
  <si>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</si>
  <si>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</si>
  <si>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</si>
  <si>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</si>
  <si>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</si>
  <si>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</si>
  <si>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</si>
  <si>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</si>
  <si>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</si>
  <si>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</si>
  <si>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</si>
  <si>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</si>
  <si>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</si>
  <si>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</si>
  <si>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</si>
  <si>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</si>
  <si>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</si>
  <si>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</si>
  <si>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</si>
  <si>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</si>
  <si>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</si>
  <si>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</si>
  <si>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</si>
  <si>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</si>
  <si>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</si>
  <si>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</si>
  <si>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</si>
  <si>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</si>
  <si>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</si>
  <si>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</si>
  <si>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</si>
  <si>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</si>
  <si>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</si>
  <si>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</si>
  <si>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</si>
  <si>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</si>
  <si>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</si>
  <si>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</si>
  <si>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</si>
  <si>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</si>
  <si>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</si>
  <si>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</si>
  <si>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</si>
  <si>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</si>
  <si>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</si>
  <si>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</si>
  <si>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</si>
  <si>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</si>
  <si>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</si>
  <si>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</si>
  <si>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</si>
  <si>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</si>
  <si>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</si>
  <si>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</si>
  <si>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</si>
  <si>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</si>
  <si>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</si>
  <si>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</si>
  <si>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</si>
  <si>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</si>
  <si>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</si>
  <si>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</si>
  <si>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</si>
  <si>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</si>
  <si>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</si>
  <si>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</si>
  <si>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</si>
  <si>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</si>
  <si>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</si>
  <si>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</si>
  <si>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</si>
  <si>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</si>
  <si>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</si>
  <si>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</si>
  <si>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</si>
  <si>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</si>
  <si>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</si>
  <si>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</si>
  <si>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</si>
  <si>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</si>
  <si>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</si>
  <si>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</si>
  <si>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</si>
  <si>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</si>
  <si>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</si>
  <si>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</si>
  <si>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</si>
  <si>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</si>
  <si>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</si>
  <si>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</si>
  <si>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</si>
  <si>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</si>
  <si>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</si>
  <si>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</si>
  <si>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</si>
  <si>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</si>
  <si>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</si>
  <si>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</si>
  <si>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</si>
  <si>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</si>
  <si>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</si>
  <si>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</si>
  <si>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</si>
  <si>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</si>
  <si>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</si>
  <si>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</si>
  <si>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</si>
  <si>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</si>
  <si>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</si>
  <si>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</si>
  <si>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</si>
  <si>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</si>
  <si>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</si>
  <si>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</si>
  <si>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</si>
  <si>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</si>
  <si>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</si>
  <si>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</si>
  <si>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GG 03 721(2)/ 929(4)</t>
  </si>
  <si>
    <t>Tas GG 03 9111(3)/ 9060(7)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</si>
  <si>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</si>
  <si>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</si>
  <si>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</si>
  <si>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</si>
  <si>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</si>
  <si>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</si>
  <si>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</si>
  <si>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</si>
  <si>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</si>
  <si>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</si>
  <si>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</si>
  <si>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</si>
  <si>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</si>
  <si>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</si>
  <si>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</si>
  <si>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</si>
  <si>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</si>
  <si>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</si>
  <si>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</si>
  <si>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</si>
  <si>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</si>
  <si>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</si>
  <si>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</si>
  <si>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</si>
  <si>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</si>
  <si>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</si>
  <si>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</si>
  <si>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</si>
  <si>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</si>
  <si>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</si>
  <si>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</si>
  <si>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</si>
  <si>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</si>
  <si>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</si>
  <si>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</si>
  <si>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</si>
  <si>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</si>
  <si>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</si>
  <si>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</si>
  <si>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</si>
  <si>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</si>
  <si>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</si>
  <si>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</si>
  <si>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</si>
  <si>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</si>
  <si>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</si>
  <si>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</si>
  <si>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</si>
  <si>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</si>
  <si>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</si>
  <si>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</si>
  <si>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</si>
  <si>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</si>
  <si>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</si>
  <si>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</si>
  <si>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</si>
  <si>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</si>
  <si>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</si>
  <si>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</si>
  <si>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</si>
  <si>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</si>
  <si>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</si>
  <si>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</si>
  <si>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</si>
  <si>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</si>
  <si>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</si>
  <si>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</si>
  <si>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</si>
  <si>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</si>
  <si>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</si>
  <si>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</si>
  <si>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</si>
  <si>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</si>
  <si>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</si>
  <si>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</si>
  <si>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</si>
  <si>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</si>
  <si>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</si>
  <si>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</si>
  <si>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</si>
  <si>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</si>
  <si>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</si>
  <si>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</si>
  <si>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</si>
  <si>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</si>
  <si>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</si>
  <si>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</si>
  <si>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</si>
  <si>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</si>
  <si>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</si>
  <si>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</si>
  <si>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</si>
  <si>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</si>
  <si>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</si>
  <si>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</si>
  <si>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</si>
  <si>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</si>
  <si>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</si>
  <si>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</si>
  <si>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</si>
  <si>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</si>
  <si>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</si>
  <si>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</si>
  <si>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</si>
  <si>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</si>
  <si>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</si>
  <si>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</si>
  <si>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</si>
  <si>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</si>
  <si>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</si>
  <si>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</si>
  <si>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</si>
  <si>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</si>
  <si>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</si>
  <si>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</si>
  <si>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</si>
  <si>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</si>
  <si>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</si>
  <si>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</si>
  <si>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</si>
  <si>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</si>
  <si>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</si>
  <si>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</si>
  <si>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</si>
  <si>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</si>
  <si>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</si>
  <si>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</si>
  <si>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</si>
  <si>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</si>
  <si>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</si>
  <si>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</si>
  <si>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</si>
  <si>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</si>
  <si>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</si>
  <si>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</si>
  <si>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</si>
  <si>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</si>
  <si>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</si>
  <si>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</si>
  <si>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</si>
  <si>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</si>
  <si>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</si>
  <si>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</si>
  <si>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</si>
  <si>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</si>
  <si>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</si>
  <si>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</si>
  <si>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</si>
  <si>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</si>
  <si>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</si>
  <si>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</si>
  <si>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</si>
  <si>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</si>
  <si>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</si>
  <si>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</si>
  <si>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</si>
  <si>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</si>
  <si>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</si>
  <si>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</si>
  <si>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</si>
  <si>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</si>
  <si>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</si>
  <si>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</si>
  <si>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</si>
  <si>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</si>
  <si>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</si>
  <si>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</si>
  <si>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</si>
  <si>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</si>
  <si>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</si>
  <si>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</si>
  <si>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</si>
  <si>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</si>
  <si>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</si>
  <si>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</si>
  <si>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</si>
  <si>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</si>
  <si>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</si>
  <si>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</si>
  <si>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</si>
  <si>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</si>
  <si>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</si>
  <si>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</si>
  <si>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</si>
  <si>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</si>
  <si>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</si>
  <si>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</si>
  <si>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</si>
  <si>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</si>
  <si>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</si>
  <si>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</si>
  <si>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</si>
  <si>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</si>
  <si>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</si>
  <si>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</si>
  <si>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</si>
  <si>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</si>
  <si>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</si>
  <si>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</si>
  <si>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</si>
  <si>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</si>
  <si>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</si>
  <si>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</si>
  <si>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</si>
  <si>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</si>
  <si>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</si>
  <si>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</si>
  <si>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</si>
  <si>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</si>
  <si>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</si>
  <si>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</si>
  <si>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</si>
  <si>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</si>
  <si>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</si>
  <si>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</si>
  <si>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</si>
  <si>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</si>
  <si>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</si>
  <si>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</si>
  <si>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</si>
  <si>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</si>
  <si>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</si>
  <si>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</si>
  <si>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</si>
  <si>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</si>
  <si>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</si>
  <si>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</si>
  <si>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</si>
  <si>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</si>
  <si>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</si>
  <si>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</si>
  <si>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</si>
  <si>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</si>
  <si>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</si>
  <si>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</si>
  <si>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</si>
  <si>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</si>
  <si>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</si>
  <si>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</si>
  <si>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</si>
  <si>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</si>
  <si>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</si>
  <si>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</si>
  <si>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</si>
  <si>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</si>
  <si>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</si>
  <si>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</si>
  <si>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</si>
  <si>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</si>
  <si>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</si>
  <si>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</si>
  <si>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</si>
  <si>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</si>
  <si>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</si>
  <si>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</si>
  <si>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</si>
  <si>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</si>
  <si>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Bp TG 340 b (F)</t>
  </si>
  <si>
    <t>Bp TG 340 b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</si>
  <si>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</si>
  <si>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</si>
  <si>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</si>
  <si>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</si>
  <si>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</si>
  <si>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</si>
  <si>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</si>
  <si>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</si>
  <si>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L leaf A5 100 LBR Koala MTK Strimin</t>
  </si>
  <si>
    <t>Map Jala Rest Trans jos K(20)/ M(12) warna</t>
  </si>
  <si>
    <t>Map Jala Rest Trans jos B(19)/ Hj(20) warna</t>
  </si>
  <si>
    <t>Tali Transparant Yoyo montana Ht(9)/ M(24)</t>
  </si>
  <si>
    <t>Tali Transparant Yoyo montana Hj(23)/ B(14)</t>
  </si>
  <si>
    <t>M1A</t>
  </si>
  <si>
    <t>M1B</t>
  </si>
  <si>
    <t>M2A</t>
  </si>
  <si>
    <t>M2B</t>
  </si>
  <si>
    <t>L leaf A5 50 koala MTK kotak</t>
  </si>
  <si>
    <t>L leaf A5 50 koala MTK kotak 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</si>
  <si>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</si>
  <si>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</si>
  <si>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</si>
  <si>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</si>
  <si>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</si>
  <si>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</si>
  <si>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</si>
  <si>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</si>
  <si>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</si>
  <si>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</si>
  <si>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</si>
  <si>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</si>
  <si>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</si>
  <si>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Carry file Topla 8830 K(2)/ M(1)/ Hj(2)</t>
  </si>
  <si>
    <t>Key ring Debozz DBKC 003. 96pc (5), 93box (1)</t>
  </si>
  <si>
    <t>Map tali sika kuning (1)/ hijau (5)</t>
  </si>
  <si>
    <t>Map tali sika merah (1)/ putih (11)</t>
  </si>
  <si>
    <t>Tas batik B alpindo</t>
  </si>
  <si>
    <t>STT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</si>
  <si>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</si>
  <si>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</si>
  <si>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</si>
  <si>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</si>
  <si>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</si>
  <si>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</si>
  <si>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</si>
  <si>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</si>
  <si>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</si>
  <si>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</si>
  <si>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</si>
  <si>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</si>
  <si>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</si>
  <si>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BN A5 Sika K(5)/ M(1) ring 20</t>
  </si>
  <si>
    <t>Map Topla 3080 Ht (2)/ B (5)</t>
  </si>
  <si>
    <t>Map Topla 3080 ungu (3)/ K (1)/ B (1)</t>
  </si>
  <si>
    <t>NB A5 BTS 80 biasa 25100-36</t>
  </si>
  <si>
    <t>PC Ret Ky 6203(6)/ 6214(2)</t>
  </si>
  <si>
    <t>PC Ret Ky 1202(5)/ 6158(1)</t>
  </si>
  <si>
    <t>Stick note holo plastik 9083</t>
  </si>
  <si>
    <t>L Leaf JK A5 tanpa Cover Mix Mogu/ Minim/ Mola(4)</t>
  </si>
  <si>
    <t>M4B</t>
  </si>
  <si>
    <t>M4A</t>
  </si>
  <si>
    <t>stt2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</si>
  <si>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</si>
  <si>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</si>
  <si>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</si>
  <si>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</si>
  <si>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</si>
  <si>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</si>
  <si>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</si>
  <si>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</si>
  <si>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</si>
  <si>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</si>
  <si>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</si>
  <si>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30-04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</si>
  <si>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</si>
  <si>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</si>
  <si>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</si>
  <si>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</si>
  <si>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</si>
  <si>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</si>
  <si>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</si>
  <si>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</si>
  <si>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</si>
  <si>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</si>
  <si>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</si>
  <si>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</si>
  <si>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</si>
  <si>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</si>
  <si>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</si>
  <si>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</si>
  <si>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P case magnit 1628 kalkulaor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</si>
  <si>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</si>
  <si>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</si>
  <si>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</si>
  <si>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</si>
  <si>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</si>
  <si>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</si>
  <si>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</si>
  <si>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</si>
  <si>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</si>
  <si>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</si>
  <si>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</si>
  <si>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</si>
  <si>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</si>
  <si>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C</t>
  </si>
  <si>
    <t>concat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</si>
  <si>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</si>
  <si>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</si>
  <si>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</si>
  <si>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</si>
  <si>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</si>
  <si>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</si>
  <si>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</si>
  <si>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</si>
  <si>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</si>
  <si>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</si>
  <si>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</si>
  <si>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</si>
  <si>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</si>
  <si>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</si>
  <si>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</si>
  <si>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</si>
  <si>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</si>
  <si>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</si>
  <si>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</si>
  <si>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</si>
  <si>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</si>
  <si>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</si>
  <si>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</si>
  <si>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</si>
  <si>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</si>
  <si>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</si>
  <si>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</si>
  <si>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</si>
  <si>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</si>
  <si>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</si>
  <si>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</si>
  <si>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</si>
  <si>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</si>
  <si>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</si>
  <si>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</si>
  <si>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</si>
  <si>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</si>
  <si>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</si>
  <si>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</si>
  <si>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</si>
  <si>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</si>
  <si>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</si>
  <si>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</si>
  <si>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</si>
  <si>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</si>
  <si>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</si>
  <si>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</si>
  <si>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</si>
  <si>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</si>
  <si>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</si>
  <si>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</si>
  <si>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</si>
  <si>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CC-15 A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</si>
  <si>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</si>
  <si>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</si>
  <si>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</si>
  <si>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</si>
  <si>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</si>
  <si>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</si>
  <si>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</si>
  <si>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</si>
  <si>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</si>
  <si>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</si>
  <si>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</si>
  <si>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</si>
  <si>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</si>
  <si>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</si>
  <si>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cutter JK L-150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</si>
  <si>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</si>
  <si>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</si>
  <si>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</si>
  <si>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</si>
  <si>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</si>
  <si>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</si>
  <si>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</si>
  <si>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</si>
  <si>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</si>
  <si>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</si>
  <si>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</si>
  <si>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</si>
  <si>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</si>
  <si>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</si>
  <si>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</si>
  <si>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</si>
  <si>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</si>
  <si>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</si>
  <si>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</si>
  <si>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PW JK 12W CP-S12 pendek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</si>
  <si>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</si>
  <si>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</si>
  <si>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</si>
  <si>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</si>
  <si>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</si>
  <si>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</si>
  <si>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</si>
  <si>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</si>
  <si>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</si>
  <si>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</si>
  <si>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</si>
  <si>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</si>
  <si>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</si>
  <si>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</si>
  <si>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Column1</t>
  </si>
  <si>
    <t>Binder clip 105 JK</t>
  </si>
  <si>
    <t>Binder clip 107 JK</t>
  </si>
  <si>
    <t>Binder clip 111 JK</t>
  </si>
  <si>
    <t>Binder clip 200 JK</t>
  </si>
  <si>
    <t>Lem stick JK GS-15 (15gr)</t>
  </si>
  <si>
    <t>B</t>
  </si>
  <si>
    <t>5 GRS</t>
  </si>
  <si>
    <t>50 GRS</t>
  </si>
  <si>
    <t>20 GRS</t>
  </si>
  <si>
    <t>10 GRS</t>
  </si>
  <si>
    <t>72 BOX</t>
  </si>
  <si>
    <t>Binder Clip Kenko no.280 (6 PCS/ BOX)</t>
  </si>
  <si>
    <t>120 PCS</t>
  </si>
  <si>
    <t>60 PCS</t>
  </si>
  <si>
    <t>200 BOX</t>
  </si>
  <si>
    <t>500 BOX</t>
  </si>
  <si>
    <t>Crayon putar 12w JK TWCR-12 S</t>
  </si>
  <si>
    <t>240 ROL</t>
  </si>
  <si>
    <t>480 ROL</t>
  </si>
  <si>
    <t>144 LSN</t>
  </si>
  <si>
    <t>40 LSM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</si>
  <si>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</si>
  <si>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</si>
  <si>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</si>
  <si>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</si>
  <si>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</si>
  <si>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</si>
  <si>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</si>
  <si>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</si>
  <si>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</si>
  <si>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</si>
  <si>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</si>
  <si>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</si>
  <si>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>Bensia 908 (1)/ 909 (13)</t>
  </si>
  <si>
    <t xml:space="preserve">Bk Bank Folio </t>
  </si>
  <si>
    <t xml:space="preserve">Bk Bank Kwarto </t>
  </si>
  <si>
    <t>Bk BNPP FOLIO (PAJAK)</t>
  </si>
  <si>
    <t>Bk BNPP Kwarto (PAJAK)</t>
  </si>
  <si>
    <t>BkMewarnai ART A4 B</t>
  </si>
  <si>
    <t>BN A5 FPHY 002</t>
  </si>
  <si>
    <t>BN A5-20 H-1</t>
  </si>
  <si>
    <t>BN B5 FPHY 001</t>
  </si>
  <si>
    <t>BN B5 FPHY 002</t>
  </si>
  <si>
    <t>Bp Gp 9002(3)/ 9003(1)</t>
  </si>
  <si>
    <t>Bp Gp 9112(1)/ 9006(10)</t>
  </si>
  <si>
    <t>Bp TF 3135</t>
  </si>
  <si>
    <t>Bp X data M1</t>
  </si>
  <si>
    <t>Bp X data M2</t>
  </si>
  <si>
    <t>Bp Zhixin 3027 (2)</t>
  </si>
  <si>
    <t>Bp Zhixin 3036 (1)/ 3078 (1)</t>
  </si>
  <si>
    <t>Buku newarbai ART A$ besar</t>
  </si>
  <si>
    <t>Clipboard kayu Candy (kotak) (atas)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</si>
  <si>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</si>
  <si>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</si>
  <si>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</si>
  <si>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</si>
  <si>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</si>
  <si>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</si>
  <si>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</si>
  <si>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</si>
  <si>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Jala A5 enter kcg 355-2 B(5)/ M(2)</t>
  </si>
  <si>
    <t>Map Jala A5 enter kcg 355-2 Hj(2)/ K(2)</t>
  </si>
  <si>
    <t>Map Topla 3090 B</t>
  </si>
  <si>
    <t>Map Topla 3090 hitam</t>
  </si>
  <si>
    <t>Map Topla 3090 M(5/ K(8)</t>
  </si>
  <si>
    <t>Map Topla 3090 ungu</t>
  </si>
  <si>
    <t>P Case Magnit call MC 7121 BLK (40)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</si>
  <si>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</si>
  <si>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</si>
  <si>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</si>
  <si>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</si>
  <si>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</si>
  <si>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</si>
  <si>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</si>
  <si>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</si>
  <si>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</si>
  <si>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Stapler 414 Yuan Chong 414 Faktur (1), biasa (4)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</si>
  <si>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</si>
  <si>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</si>
  <si>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</si>
  <si>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</si>
  <si>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</si>
  <si>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</si>
  <si>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</si>
  <si>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</si>
  <si>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</si>
  <si>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</si>
  <si>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</si>
  <si>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</si>
  <si>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97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</si>
  <si>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</si>
  <si>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</si>
  <si>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</si>
  <si>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</si>
  <si>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</si>
  <si>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</si>
  <si>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</si>
  <si>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</si>
  <si>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</si>
  <si>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</si>
  <si>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</si>
  <si>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</si>
  <si>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</si>
  <si>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</si>
  <si>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</si>
  <si>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</si>
  <si>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</si>
  <si>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</si>
  <si>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</si>
  <si>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</si>
  <si>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</si>
  <si>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</si>
  <si>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</si>
  <si>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</si>
  <si>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</si>
  <si>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</si>
  <si>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</si>
  <si>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</si>
  <si>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</si>
  <si>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</si>
  <si>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</si>
  <si>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</si>
  <si>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</si>
  <si>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</si>
  <si>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</si>
  <si>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</si>
  <si>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</si>
  <si>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</si>
  <si>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Garisan VC 084 30cm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</si>
  <si>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</si>
  <si>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</si>
  <si>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</si>
  <si>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</si>
  <si>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</si>
  <si>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</si>
  <si>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</si>
  <si>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</si>
  <si>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</si>
  <si>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</si>
  <si>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</si>
  <si>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</si>
  <si>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</si>
  <si>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</si>
  <si>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</si>
  <si>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</si>
  <si>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92 PCS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</si>
  <si>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</si>
  <si>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</si>
  <si>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</si>
  <si>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</si>
  <si>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</si>
  <si>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</si>
  <si>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</si>
  <si>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</si>
  <si>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</si>
  <si>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</si>
  <si>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</si>
  <si>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</si>
  <si>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</si>
  <si>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</si>
  <si>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Spidol 12W d38 pst</t>
  </si>
  <si>
    <t>32 PAK</t>
  </si>
  <si>
    <t>Stabillo TF 616</t>
  </si>
  <si>
    <t>Tipe-ex Debozz CT 005</t>
  </si>
  <si>
    <t>Tipe-ex Debozz 010</t>
  </si>
  <si>
    <t>Tipe-ex Debozz 013</t>
  </si>
  <si>
    <t>Asahan 9910(13)/ 9916(8) BLK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</si>
  <si>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</si>
  <si>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</si>
  <si>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</si>
  <si>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</si>
  <si>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</si>
  <si>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</si>
  <si>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</si>
  <si>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</si>
  <si>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Kartu Stock Folio K(15)/ B(9)</t>
  </si>
  <si>
    <t>Kartu Stock Folio M(17)/ P(10)</t>
  </si>
  <si>
    <t>Lem tembak k Adtek FAKTUR(37)/ BIASA(1)</t>
  </si>
  <si>
    <t>Map kcg sika M (26), B (8)</t>
  </si>
  <si>
    <t>Map kcg sika P (10), HJ(14)</t>
  </si>
  <si>
    <t>PC Ret Ky 1186(3)/ 1203(4)</t>
  </si>
  <si>
    <t>PC Ret Ky A 2029(4)/ 6201(4)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</si>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</sst>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5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Font="1"/>
    <xf numFmtId="0" fontId="0" fillId="2" borderId="0" xfId="0" applyFont="1" applyFill="1"/>
    <xf numFmtId="49" fontId="0" fillId="0" borderId="0" xfId="0" applyNumberForma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 applyAlignment="1"/>
    <xf numFmtId="49" fontId="7" fillId="0" borderId="0" xfId="0" applyNumberFormat="1" applyFont="1"/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0" fontId="8" fillId="0" borderId="0" xfId="0" applyNumberFormat="1" applyFont="1"/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Fill="1" applyAlignment="1">
      <alignment horizontal="center"/>
    </xf>
    <xf numFmtId="0" fontId="8" fillId="2" borderId="0" xfId="0" applyFont="1" applyFill="1" applyBorder="1"/>
    <xf numFmtId="0" fontId="8" fillId="0" borderId="0" xfId="0" applyFont="1" applyBorder="1" applyAlignment="1">
      <alignment horizontal="center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49" fontId="7" fillId="0" borderId="0" xfId="0" applyNumberFormat="1" applyFont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M30_04" displayName="M30_04" ref="A2:F85" totalsRowShown="0">
  <autoFilter ref="A2:F85"/>
  <sortState ref="B3:E85">
    <sortCondition ref="D2:D85"/>
  </sortState>
  <tableColumns count="6">
    <tableColumn id="6" name="//" dataDxfId="51">
      <calculatedColumnFormula>IF(A2="//",MATCH("+-",Table1[STT],0),MATCH("+-",INDIRECT("1!o"&amp;A2+3&amp;":o"&amp;1000),0)+A2)</calculatedColumnFormula>
    </tableColumn>
    <tableColumn id="1" name="NAMA BARANG" dataDxfId="50">
      <calculatedColumnFormula>INDEX(Table1[NAMA BARANG],M30_04[[#This Row],[//]])</calculatedColumnFormula>
    </tableColumn>
    <tableColumn id="2" name="A" dataDxfId="49">
      <calculatedColumnFormula>INDEX(Table1[M1A],M30_04[[#This Row],[//]])-INDEX(Table1[M1B],M30_04[[#This Row],[//]])</calculatedColumnFormula>
    </tableColumn>
    <tableColumn id="4" name="B" dataDxfId="48"/>
    <tableColumn id="5" name="C" dataDxfId="47"/>
    <tableColumn id="8" name="Column1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K30_04" displayName="K30_04" ref="A2:E22" totalsRowShown="0">
  <autoFilter ref="A2:E22"/>
  <tableColumns count="5">
    <tableColumn id="1" name="NAMA BARANG"/>
    <tableColumn id="2" name="C"/>
    <tableColumn id="3" name="KET"/>
    <tableColumn id="5" name="concat" dataDxfId="45">
      <calculatedColumnFormula>SUBSTITUTE(SUBSTITUTE(SUBSTITUTE(K30_04[[#This Row],[NAMA BARANG]]," ",""),".",""),"-","")</calculatedColumnFormula>
    </tableColumn>
    <tableColumn id="6" name="Column1" dataDxfId="44">
      <calculatedColumnFormula>_xlfn.IFNA(MATCH(K30_04[concat],Table1[concat],0),"-")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O169" totalsRowShown="0">
  <autoFilter ref="A2:O169"/>
  <sortState ref="A3:N169">
    <sortCondition ref="A2:A169"/>
  </sortState>
  <tableColumns count="15">
    <tableColumn id="1" name="//" dataDxfId="40">
      <calculatedColumnFormula>IF(Table1[[#This Row],[NAMA BARANG]]="","",IF(Table1[[#This Row],[TT]]&lt;1,"",COUNT(A$2:A2)+1))</calculatedColumnFormula>
    </tableColumn>
    <tableColumn id="2" name="NAMA BARANG"/>
    <tableColumn id="3" name="AWAL" dataDxfId="39"/>
    <tableColumn id="4" name="KET" dataDxfId="38"/>
    <tableColumn id="5" name="TT" dataDxfId="37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36"/>
    <tableColumn id="7" name="M1B" dataDxfId="35">
      <calculatedColumnFormula>IF(Table1[[#This Row],[M1A]]="","",Table1[[#This Row],[M1A]]-Table1[[#This Row],[AWAL]])</calculatedColumnFormula>
    </tableColumn>
    <tableColumn id="8" name="M2A" dataDxfId="34"/>
    <tableColumn id="9" name="M2B"/>
    <tableColumn id="10" name="M3A"/>
    <tableColumn id="12" name="M3B" dataDxfId="33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/>
    <tableColumn id="14" name="M4B" dataDxfId="32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6" name="concat" dataDxfId="31">
      <calculatedColumnFormula>SUBSTITUTE(SUBSTITUTE(SUBSTITUTE(Table1[[#This Row],[NAMA BARANG]]," ",""),".",""),"-","")</calculatedColumnFormula>
    </tableColumn>
    <tableColumn id="11" name="STT" dataDxfId="30">
      <calculatedColumnFormula>IF(NOT(Table1[[#This Row],[M1B]]=""),"+-","")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A2:O2442" totalsRowShown="0" headerRowDxfId="28" dataDxfId="27">
  <autoFilter ref="A2:O2442"/>
  <sortState ref="A3:O2442">
    <sortCondition ref="B2:B2442"/>
  </sortState>
  <tableColumns count="15">
    <tableColumn id="1" name="//" dataDxfId="26">
      <calculatedColumnFormula>IF(Table2[[#This Row],[TT]]&lt;1,"",COUNT(A$2:A2)+1)</calculatedColumnFormula>
    </tableColumn>
    <tableColumn id="2" name="NAMA BARANG" dataDxfId="25"/>
    <tableColumn id="3" name="AWAL" dataDxfId="24"/>
    <tableColumn id="4" name="KET" dataDxfId="23"/>
    <tableColumn id="5" name="TT" dataDxfId="22">
      <calculatedColumnFormula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calculatedColumnFormula>
    </tableColumn>
    <tableColumn id="6" name="M1A" dataDxfId="21"/>
    <tableColumn id="7" name="M1B" dataDxfId="20">
      <calculatedColumnFormula>IF(Table2[[#This Row],[M1A]]="","",Table2[[#This Row],[M1A]]-Table2[[#This Row],[AWAL]])</calculatedColumnFormula>
    </tableColumn>
    <tableColumn id="8" name="M2A" dataDxfId="19"/>
    <tableColumn id="9" name="M2B" dataDxfId="18">
      <calculatedColumnFormula>IF(Table2[[#This Row],[M2A]]="","",SUM(Table2[[#This Row],[M2A]]-(IF(Table2[[#This Row],[M1A]]="",Table2[[#This Row],[AWAL]],Table2[[#This Row],[M1A]]))))</calculatedColumnFormula>
    </tableColumn>
    <tableColumn id="11" name="M3A" dataDxfId="17"/>
    <tableColumn id="30" name="M3B" dataDxfId="16">
      <calculatedColumnFormula>IF(Table2[[#This Row],[M3A]]="","",SUM(Table2[[#This Row],[M3A]]-(IF(Table2[[#This Row],[M2A]]="",IF(Table2[[#This Row],[M1A]]="",Table2[[#This Row],[AWAL]],Table2[[#This Row],[M1A]]),Table2[[#This Row],[M2A]]))))</calculatedColumnFormula>
    </tableColumn>
    <tableColumn id="13" name="M4A" dataDxfId="15"/>
    <tableColumn id="12" name="M4B" dataDxfId="14">
      <calculatedColumnFormula>IF(Table2[[#This Row],[M4A]]="","",SUM(Table2[[#This Row],[M4A]]-(IF(Table2[[#This Row],[M3A]]="",IF(Table2[[#This Row],[M2A]]="",IF(Table2[[#This Row],[M1A]]="",Table2[[#This Row],[AWAL]],Table2[[#This Row],[M1A]]),Table2[[#This Row],[M2A]]),Table2[[#This Row],[M3A]]))))</calculatedColumnFormula>
    </tableColumn>
    <tableColumn id="10" name="STT" dataDxfId="13">
      <calculatedColumnFormula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calculatedColumnFormula>
    </tableColumn>
    <tableColumn id="14" name="stt2" dataDxfId="12">
      <calculatedColumnFormula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76" totalsRowShown="0" headerRowDxfId="11" dataDxfId="10">
  <autoFilter ref="A1:C76"/>
  <tableColumns count="3">
    <tableColumn id="1" name="NAMA" dataDxfId="9">
      <calculatedColumnFormula>INDEX(Table1[NAMA BARANG],MATCH(ROW()-1,Table1[//]))</calculatedColumnFormula>
    </tableColumn>
    <tableColumn id="2" name="CTN" dataDxfId="8">
      <calculatedColumnFormula>INDEX(Table1[TT],MATCH(ROW()-1,Table1[//]))</calculatedColumnFormula>
    </tableColumn>
    <tableColumn id="3" name="KET" dataDxfId="7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e3" displayName="Table3" ref="A1:C2404" totalsRowShown="0" headerRowDxfId="4" dataDxfId="3">
  <autoFilter ref="A1:C2404"/>
  <sortState ref="A2:C2487">
    <sortCondition ref="A1:A2487"/>
  </sortState>
  <tableColumns count="3">
    <tableColumn id="1" name="NAMA" dataDxfId="2">
      <calculatedColumnFormula>INDEX(Table2[NAMA BARANG],MATCH(ROW()-1,Table2[//]))</calculatedColumnFormula>
    </tableColumn>
    <tableColumn id="2" name="CTN" dataDxfId="1">
      <calculatedColumnFormula>INDEX(Table2[TT],MATCH(ROW()-1,Table2[//]))</calculatedColumnFormula>
    </tableColumn>
    <tableColumn id="3" name="KET" dataDxfId="0">
      <calculatedColumnFormula>INDEX(Table2[KET],MATCH(ROW()-1,Table2[//]))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workbookViewId="0">
      <selection activeCell="A36" sqref="A36"/>
    </sheetView>
  </sheetViews>
  <sheetFormatPr defaultRowHeight="15"/>
  <cols>
    <col min="1" max="1" width="9.140625" style="23"/>
    <col min="2" max="2" width="40.5703125" customWidth="1"/>
    <col min="3" max="3" width="11.140625" style="23" customWidth="1"/>
    <col min="4" max="5" width="9.140625" style="23"/>
  </cols>
  <sheetData>
    <row r="2" spans="1:8">
      <c r="A2" s="23" t="s">
        <v>0</v>
      </c>
      <c r="B2" t="s">
        <v>2681</v>
      </c>
      <c r="C2" s="23" t="s">
        <v>2991</v>
      </c>
      <c r="D2" s="23" t="s">
        <v>2814</v>
      </c>
      <c r="E2" s="23" t="s">
        <v>2704</v>
      </c>
      <c r="F2" t="s">
        <v>2808</v>
      </c>
      <c r="H2" t="str">
        <f ca="1">ADDRESS(A4+3,COLUMN(Table1[[#Headers],[STT]]),,,1)&amp;":"&amp;ADDRESS(COUNTA(Table1[NAMA BARANG]),COLUMN(Table1[[#Headers],[STT]]))</f>
        <v>'1'!$O$8:$O$167</v>
      </c>
    </row>
    <row r="3" spans="1:8">
      <c r="A3" s="23">
        <f ca="1">IF(A2="//",MATCH("+-",Table1[STT],0),MATCH("+-",INDIRECT("1!o"&amp;A2+3&amp;":o"&amp;1000),0)+A2)</f>
        <v>3</v>
      </c>
      <c r="B3" t="str">
        <f ca="1">INDEX(Table1[NAMA BARANG],M30_04[[#This Row],[//]])</f>
        <v>Binder clip 111 JK</v>
      </c>
      <c r="C3" s="23">
        <f ca="1">INDEX(Table1[M1A],M30_04[[#This Row],[//]])-INDEX(Table1[M1B],M30_04[[#This Row],[//]])</f>
        <v>3</v>
      </c>
      <c r="F3" s="5"/>
    </row>
    <row r="4" spans="1:8">
      <c r="A4" s="23">
        <f ca="1">IF(A3="//",MATCH("+-",Table1[STT],0),MATCH("+-",INDIRECT("1!o"&amp;A3+3&amp;":o"&amp;1000),0)+A3)</f>
        <v>5</v>
      </c>
      <c r="B4" t="str">
        <f ca="1">INDEX(Table1[NAMA BARANG],M30_04[[#This Row],[//]])</f>
        <v>Binder clip Kenko no.105</v>
      </c>
      <c r="C4" s="23">
        <f ca="1">INDEX(Table1[M1A],M30_04[[#This Row],[//]])-INDEX(Table1[M1B],M30_04[[#This Row],[//]])</f>
        <v>0</v>
      </c>
      <c r="F4" s="5"/>
    </row>
    <row r="5" spans="1:8">
      <c r="A5" s="23">
        <f ca="1">IF(A4="//",MATCH("+-",Table1[STT],0),MATCH("+-",INDIRECT("1!o"&amp;A4+3&amp;":o"&amp;1000),0)+A4)</f>
        <v>6</v>
      </c>
      <c r="B5" t="str">
        <f ca="1">INDEX(Table1[NAMA BARANG],M30_04[[#This Row],[//]])</f>
        <v>Binder clip Kenko no.155</v>
      </c>
      <c r="C5" s="23">
        <f ca="1">INDEX(Table1[M1A],M30_04[[#This Row],[//]])-INDEX(Table1[M1B],M30_04[[#This Row],[//]])</f>
        <v>0</v>
      </c>
      <c r="F5" s="5"/>
    </row>
    <row r="6" spans="1:8">
      <c r="A6" s="23">
        <f ca="1">IF(A5="//",MATCH("+-",Table1[STT],0),MATCH("+-",INDIRECT("1!o"&amp;A5+3&amp;":o"&amp;1000),0)+A5)</f>
        <v>23</v>
      </c>
      <c r="B6" t="str">
        <f ca="1">INDEX(Table1[NAMA BARANG],M30_04[[#This Row],[//]])</f>
        <v>Bussines file F PP320 A4 Kenko</v>
      </c>
      <c r="C6" s="23">
        <f ca="1">INDEX(Table1[M1A],M30_04[[#This Row],[//]])-INDEX(Table1[M1B],M30_04[[#This Row],[//]])</f>
        <v>2</v>
      </c>
      <c r="F6" s="5"/>
    </row>
    <row r="7" spans="1:8">
      <c r="A7" s="23">
        <f ca="1">IF(A6="//",MATCH("+-",Table1[STT],0),MATCH("+-",INDIRECT("1!o"&amp;A6+3&amp;":o"&amp;1000),0)+A6)</f>
        <v>26</v>
      </c>
      <c r="B7" t="str">
        <f ca="1">INDEX(Table1[NAMA BARANG],M30_04[[#This Row],[//]])</f>
        <v>Clip Trigonal JK no.3</v>
      </c>
      <c r="C7" s="23">
        <f ca="1">INDEX(Table1[M1A],M30_04[[#This Row],[//]])-INDEX(Table1[M1B],M30_04[[#This Row],[//]])</f>
        <v>0</v>
      </c>
      <c r="F7" s="5"/>
    </row>
    <row r="8" spans="1:8">
      <c r="A8" s="23">
        <f ca="1">IF(A7="//",MATCH("+-",Table1[STT],0),MATCH("+-",INDIRECT("1!o"&amp;A7+3&amp;":o"&amp;1000),0)+A7)</f>
        <v>27</v>
      </c>
      <c r="B8" t="str">
        <f ca="1">INDEX(Table1[NAMA BARANG],M30_04[[#This Row],[//]])</f>
        <v>Clip warna Kenko 3100</v>
      </c>
      <c r="C8" s="23">
        <f ca="1">INDEX(Table1[M1A],M30_04[[#This Row],[//]])-INDEX(Table1[M1B],M30_04[[#This Row],[//]])</f>
        <v>1</v>
      </c>
      <c r="F8" s="5"/>
    </row>
    <row r="9" spans="1:8">
      <c r="A9" s="23">
        <f ca="1">IF(A8="//",MATCH("+-",Table1[STT],0),MATCH("+-",INDIRECT("1!o"&amp;A8+3&amp;":o"&amp;1000),0)+A8)</f>
        <v>33</v>
      </c>
      <c r="B9" t="str">
        <f ca="1">INDEX(Table1[NAMA BARANG],M30_04[[#This Row],[//]])</f>
        <v>Cutter Kenko A-300</v>
      </c>
      <c r="C9" s="23">
        <f ca="1">INDEX(Table1[M1A],M30_04[[#This Row],[//]])-INDEX(Table1[M1B],M30_04[[#This Row],[//]])</f>
        <v>2</v>
      </c>
      <c r="F9" s="5"/>
    </row>
    <row r="10" spans="1:8">
      <c r="A10" s="23">
        <f ca="1">IF(A9="//",MATCH("+-",Table1[STT],0),MATCH("+-",INDIRECT("1!o"&amp;A9+3&amp;":o"&amp;1000),0)+A9)</f>
        <v>38</v>
      </c>
      <c r="B10" t="str">
        <f ca="1">INDEX(Table1[NAMA BARANG],M30_04[[#This Row],[//]])</f>
        <v>Gunting Kenko SC 838</v>
      </c>
      <c r="C10" s="23">
        <f ca="1">INDEX(Table1[M1A],M30_04[[#This Row],[//]])-INDEX(Table1[M1B],M30_04[[#This Row],[//]])</f>
        <v>9</v>
      </c>
      <c r="F10" s="5"/>
    </row>
    <row r="11" spans="1:8">
      <c r="A11" s="23">
        <f ca="1">IF(A10="//",MATCH("+-",Table1[STT],0),MATCH("+-",INDIRECT("1!o"&amp;A10+3&amp;":o"&amp;1000),0)+A10)</f>
        <v>39</v>
      </c>
      <c r="B11" t="str">
        <f ca="1">INDEX(Table1[NAMA BARANG],M30_04[[#This Row],[//]])</f>
        <v>Isi cutter Kenko A-100 kecil</v>
      </c>
      <c r="C11" s="23">
        <f ca="1">INDEX(Table1[M1A],M30_04[[#This Row],[//]])-INDEX(Table1[M1B],M30_04[[#This Row],[//]])</f>
        <v>1</v>
      </c>
      <c r="F11" s="5"/>
    </row>
    <row r="12" spans="1:8">
      <c r="A12" s="23">
        <f ca="1">IF(A11="//",MATCH("+-",Table1[STT],0),MATCH("+-",INDIRECT("1!o"&amp;A11+3&amp;":o"&amp;1000),0)+A11)</f>
        <v>40</v>
      </c>
      <c r="B12" t="str">
        <f ca="1">INDEX(Table1[NAMA BARANG],M30_04[[#This Row],[//]])</f>
        <v>Isi cutter Kenko L-150 besar</v>
      </c>
      <c r="C12" s="23">
        <f ca="1">INDEX(Table1[M1A],M30_04[[#This Row],[//]])-INDEX(Table1[M1B],M30_04[[#This Row],[//]])</f>
        <v>0</v>
      </c>
      <c r="F12" s="5"/>
    </row>
    <row r="13" spans="1:8">
      <c r="A13" s="23">
        <f ca="1">IF(A12="//",MATCH("+-",Table1[STT],0),MATCH("+-",INDIRECT("1!o"&amp;A12+3&amp;":o"&amp;1000),0)+A12)</f>
        <v>45</v>
      </c>
      <c r="B13" t="str">
        <f ca="1">INDEX(Table1[NAMA BARANG],M30_04[[#This Row],[//]])</f>
        <v>L Leaf JA A5 50</v>
      </c>
      <c r="C13" s="23">
        <f ca="1">INDEX(Table1[M1A],M30_04[[#This Row],[//]])-INDEX(Table1[M1B],M30_04[[#This Row],[//]])</f>
        <v>15</v>
      </c>
      <c r="F13" s="5"/>
    </row>
    <row r="14" spans="1:8">
      <c r="A14" s="23">
        <f ca="1">IF(A13="//",MATCH("+-",Table1[STT],0),MATCH("+-",INDIRECT("1!o"&amp;A13+3&amp;":o"&amp;1000),0)+A13)</f>
        <v>48</v>
      </c>
      <c r="B14" t="str">
        <f ca="1">INDEX(Table1[NAMA BARANG],M30_04[[#This Row],[//]])</f>
        <v>Label LB 1LY (1brs) JK (titip) K</v>
      </c>
      <c r="C14" s="23">
        <f ca="1">INDEX(Table1[M1A],M30_04[[#This Row],[//]])-INDEX(Table1[M1B],M30_04[[#This Row],[//]])</f>
        <v>5</v>
      </c>
      <c r="F14" s="5"/>
    </row>
    <row r="15" spans="1:8">
      <c r="A15" s="23">
        <f ca="1">IF(A14="//",MATCH("+-",Table1[STT],0),MATCH("+-",INDIRECT("1!o"&amp;A14+3&amp;":o"&amp;1000),0)+A14)</f>
        <v>56</v>
      </c>
      <c r="B15" t="str">
        <f ca="1">INDEX(Table1[NAMA BARANG],M30_04[[#This Row],[//]])</f>
        <v>Pushpin Kenko PN 30</v>
      </c>
      <c r="C15" s="23">
        <f ca="1">INDEX(Table1[M1A],M30_04[[#This Row],[//]])-INDEX(Table1[M1B],M30_04[[#This Row],[//]])</f>
        <v>2</v>
      </c>
      <c r="F15" s="5"/>
    </row>
    <row r="16" spans="1:8">
      <c r="A16" s="23">
        <f ca="1">IF(A15="//",MATCH("+-",Table1[STT],0),MATCH("+-",INDIRECT("1!o"&amp;A15+3&amp;":o"&amp;1000),0)+A15)</f>
        <v>70</v>
      </c>
      <c r="B16" t="str">
        <f ca="1">INDEX(Table1[NAMA BARANG],M30_04[[#This Row],[//]])</f>
        <v>Stip Kenko 40 hitam</v>
      </c>
      <c r="C16" s="23">
        <f ca="1">INDEX(Table1[M1A],M30_04[[#This Row],[//]])-INDEX(Table1[M1B],M30_04[[#This Row],[//]])</f>
        <v>2</v>
      </c>
      <c r="F16" s="5"/>
    </row>
    <row r="17" spans="1:6">
      <c r="A17" s="23">
        <f ca="1">IF(A16="//",MATCH("+-",Table1[STT],0),MATCH("+-",INDIRECT("1!o"&amp;A16+3&amp;":o"&amp;1000),0)+A16)</f>
        <v>74</v>
      </c>
      <c r="B17" t="str">
        <f ca="1">INDEX(Table1[NAMA BARANG],M30_04[[#This Row],[//]])</f>
        <v>Tipe-ex JK-101 A</v>
      </c>
      <c r="C17" s="23">
        <f ca="1">INDEX(Table1[M1A],M30_04[[#This Row],[//]])-INDEX(Table1[M1B],M30_04[[#This Row],[//]])</f>
        <v>0</v>
      </c>
      <c r="F17" s="5"/>
    </row>
    <row r="18" spans="1:6">
      <c r="A18" s="23">
        <f ca="1">IF(A17="//",MATCH("+-",Table1[STT],0),MATCH("+-",INDIRECT("1!o"&amp;A17+3&amp;":o"&amp;1000),0)+A17)</f>
        <v>76</v>
      </c>
      <c r="B18" t="str">
        <f ca="1">INDEX(Table1[NAMA BARANG],M30_04[[#This Row],[//]])</f>
        <v>Binder clip 105 JK</v>
      </c>
      <c r="C18" s="23">
        <f ca="1">INDEX(Table1[M1A],M30_04[[#This Row],[//]])-INDEX(Table1[M1B],M30_04[[#This Row],[//]])</f>
        <v>1</v>
      </c>
      <c r="F18" s="5"/>
    </row>
    <row r="19" spans="1:6">
      <c r="A19" s="23">
        <f ca="1">IF(A18="//",MATCH("+-",Table1[STT],0),MATCH("+-",INDIRECT("1!o"&amp;A18+3&amp;":o"&amp;1000),0)+A18)</f>
        <v>78</v>
      </c>
      <c r="B19" t="str">
        <f ca="1">INDEX(Table1[NAMA BARANG],M30_04[[#This Row],[//]])</f>
        <v>Binder clip JK 280</v>
      </c>
      <c r="C19" s="23">
        <f ca="1">INDEX(Table1[M1A],M30_04[[#This Row],[//]])-INDEX(Table1[M1B],M30_04[[#This Row],[//]])</f>
        <v>2</v>
      </c>
      <c r="F19" s="5"/>
    </row>
    <row r="20" spans="1:6">
      <c r="A20" s="23">
        <f ca="1">IF(A19="//",MATCH("+-",Table1[STT],0),MATCH("+-",INDIRECT("1!o"&amp;A19+3&amp;":o"&amp;1000),0)+A19)</f>
        <v>83</v>
      </c>
      <c r="B20" t="str">
        <f ca="1">INDEX(Table1[NAMA BARANG],M30_04[[#This Row],[//]])</f>
        <v>BT 3224 batik</v>
      </c>
      <c r="C20" s="23">
        <f ca="1">INDEX(Table1[M1A],M30_04[[#This Row],[//]])-INDEX(Table1[M1B],M30_04[[#This Row],[//]])</f>
        <v>2</v>
      </c>
      <c r="F20" s="5"/>
    </row>
    <row r="21" spans="1:6">
      <c r="A21" s="23">
        <f ca="1">IF(A20="//",MATCH("+-",Table1[STT],0),MATCH("+-",INDIRECT("1!o"&amp;A20+3&amp;":o"&amp;1000),0)+A20)</f>
        <v>100</v>
      </c>
      <c r="B21" t="str">
        <f ca="1">INDEX(Table1[NAMA BARANG],M30_04[[#This Row],[//]])</f>
        <v>Gel pen Kenko K-1 biru</v>
      </c>
      <c r="C21" s="23">
        <f ca="1">INDEX(Table1[M1A],M30_04[[#This Row],[//]])-INDEX(Table1[M1B],M30_04[[#This Row],[//]])</f>
        <v>1</v>
      </c>
      <c r="F21" s="5"/>
    </row>
    <row r="22" spans="1:6">
      <c r="A22" s="23">
        <f ca="1">IF(A21="//",MATCH("+-",Table1[STT],0),MATCH("+-",INDIRECT("1!o"&amp;A21+3&amp;":o"&amp;1000),0)+A21)</f>
        <v>101</v>
      </c>
      <c r="B22" t="str">
        <f ca="1">INDEX(Table1[NAMA BARANG],M30_04[[#This Row],[//]])</f>
        <v>Gel pen Kenko K-1 hitam</v>
      </c>
      <c r="C22" s="23">
        <f ca="1">INDEX(Table1[M1A],M30_04[[#This Row],[//]])-INDEX(Table1[M1B],M30_04[[#This Row],[//]])</f>
        <v>2</v>
      </c>
      <c r="F22" s="5"/>
    </row>
    <row r="23" spans="1:6">
      <c r="A23" s="23">
        <f ca="1">IF(A22="//",MATCH("+-",Table1[STT],0),MATCH("+-",INDIRECT("1!o"&amp;A22+3&amp;":o"&amp;1000),0)+A22)</f>
        <v>102</v>
      </c>
      <c r="B23" t="str">
        <f ca="1">INDEX(Table1[NAMA BARANG],M30_04[[#This Row],[//]])</f>
        <v>Gel pen Kenko KE-100 hitam</v>
      </c>
      <c r="C23" s="23">
        <f ca="1">INDEX(Table1[M1A],M30_04[[#This Row],[//]])-INDEX(Table1[M1B],M30_04[[#This Row],[//]])</f>
        <v>1</v>
      </c>
      <c r="F23" s="5"/>
    </row>
    <row r="24" spans="1:6">
      <c r="A24" s="23">
        <f ca="1">IF(A23="//",MATCH("+-",Table1[STT],0),MATCH("+-",INDIRECT("1!o"&amp;A23+3&amp;":o"&amp;1000),0)+A23)</f>
        <v>103</v>
      </c>
      <c r="B24" t="str">
        <f ca="1">INDEX(Table1[NAMA BARANG],M30_04[[#This Row],[//]])</f>
        <v>Gel pen Kenko KE-303 T-gel biru</v>
      </c>
      <c r="C24" s="23">
        <f ca="1">INDEX(Table1[M1A],M30_04[[#This Row],[//]])-INDEX(Table1[M1B],M30_04[[#This Row],[//]])</f>
        <v>2</v>
      </c>
      <c r="F24" s="5"/>
    </row>
    <row r="25" spans="1:6">
      <c r="A25" s="23">
        <f ca="1">IF(A24="//",MATCH("+-",Table1[STT],0),MATCH("+-",INDIRECT("1!o"&amp;A24+3&amp;":o"&amp;1000),0)+A24)</f>
        <v>104</v>
      </c>
      <c r="B25" t="str">
        <f ca="1">INDEX(Table1[NAMA BARANG],M30_04[[#This Row],[//]])</f>
        <v>Gunting Kenko SC-828</v>
      </c>
      <c r="C25" s="23">
        <f ca="1">INDEX(Table1[M1A],M30_04[[#This Row],[//]])-INDEX(Table1[M1B],M30_04[[#This Row],[//]])</f>
        <v>1</v>
      </c>
      <c r="F25" s="5"/>
    </row>
    <row r="26" spans="1:6">
      <c r="A26" s="23">
        <f ca="1">IF(A25="//",MATCH("+-",Table1[STT],0),MATCH("+-",INDIRECT("1!o"&amp;A25+3&amp;":o"&amp;1000),0)+A25)</f>
        <v>109</v>
      </c>
      <c r="B26" t="str">
        <f ca="1">INDEX(Table1[NAMA BARANG],M30_04[[#This Row],[//]])</f>
        <v>L Leaf Kenko A5-LL 100-2070</v>
      </c>
      <c r="C26" s="23">
        <f ca="1">INDEX(Table1[M1A],M30_04[[#This Row],[//]])-INDEX(Table1[M1B],M30_04[[#This Row],[//]])</f>
        <v>2</v>
      </c>
      <c r="F26" s="5"/>
    </row>
    <row r="27" spans="1:6">
      <c r="A27" s="23">
        <f ca="1">IF(A26="//",MATCH("+-",Table1[STT],0),MATCH("+-",INDIRECT("1!o"&amp;A26+3&amp;":o"&amp;1000),0)+A26)</f>
        <v>110</v>
      </c>
      <c r="B27" t="str">
        <f ca="1">INDEX(Table1[NAMA BARANG],M30_04[[#This Row],[//]])</f>
        <v>L Leaf Kenko B5-LL 100-2670</v>
      </c>
      <c r="C27" s="23">
        <f ca="1">INDEX(Table1[M1A],M30_04[[#This Row],[//]])-INDEX(Table1[M1B],M30_04[[#This Row],[//]])</f>
        <v>2</v>
      </c>
      <c r="F27" s="5"/>
    </row>
    <row r="28" spans="1:6">
      <c r="A28" s="23">
        <f ca="1">IF(A27="//",MATCH("+-",Table1[STT],0),MATCH("+-",INDIRECT("1!o"&amp;A27+3&amp;":o"&amp;1000),0)+A27)</f>
        <v>113</v>
      </c>
      <c r="B28" t="str">
        <f ca="1">INDEX(Table1[NAMA BARANG],M30_04[[#This Row],[//]])</f>
        <v>Lem cair Kenko LG-50</v>
      </c>
      <c r="C28" s="23">
        <f ca="1">INDEX(Table1[M1A],M30_04[[#This Row],[//]])-INDEX(Table1[M1B],M30_04[[#This Row],[//]])</f>
        <v>1</v>
      </c>
      <c r="F28" s="5"/>
    </row>
    <row r="29" spans="1:6">
      <c r="A29" s="23">
        <f ca="1">IF(A28="//",MATCH("+-",Table1[STT],0),MATCH("+-",INDIRECT("1!o"&amp;A28+3&amp;":o"&amp;1000),0)+A28)</f>
        <v>114</v>
      </c>
      <c r="B29" t="str">
        <f ca="1">INDEX(Table1[NAMA BARANG],M30_04[[#This Row],[//]])</f>
        <v>Lem JK GL-R35</v>
      </c>
      <c r="C29" s="23">
        <f ca="1">INDEX(Table1[M1A],M30_04[[#This Row],[//]])-INDEX(Table1[M1B],M30_04[[#This Row],[//]])</f>
        <v>1</v>
      </c>
      <c r="F29" s="5"/>
    </row>
    <row r="30" spans="1:6">
      <c r="A30" s="23">
        <f ca="1">IF(A29="//",MATCH("+-",Table1[STT],0),MATCH("+-",INDIRECT("1!o"&amp;A29+3&amp;":o"&amp;1000),0)+A29)</f>
        <v>117</v>
      </c>
      <c r="B30" t="str">
        <f ca="1">INDEX(Table1[NAMA BARANG],M30_04[[#This Row],[//]])</f>
        <v>Lem stick Kenko 8gr kecil</v>
      </c>
      <c r="C30" s="23">
        <f ca="1">INDEX(Table1[M1A],M30_04[[#This Row],[//]])-INDEX(Table1[M1B],M30_04[[#This Row],[//]])</f>
        <v>1</v>
      </c>
      <c r="F30" s="5"/>
    </row>
    <row r="31" spans="1:6">
      <c r="A31" s="23">
        <f ca="1">IF(A30="//",MATCH("+-",Table1[STT],0),MATCH("+-",INDIRECT("1!o"&amp;A30+3&amp;":o"&amp;1000),0)+A30)</f>
        <v>118</v>
      </c>
      <c r="B31" t="str">
        <f ca="1">INDEX(Table1[NAMA BARANG],M30_04[[#This Row],[//]])</f>
        <v>Marker permanen Kenko PM-100 hitam</v>
      </c>
      <c r="C31" s="23">
        <f ca="1">INDEX(Table1[M1A],M30_04[[#This Row],[//]])-INDEX(Table1[M1B],M30_04[[#This Row],[//]])</f>
        <v>1</v>
      </c>
      <c r="F31" s="5"/>
    </row>
    <row r="32" spans="1:6">
      <c r="A32" s="23">
        <f ca="1">IF(A31="//",MATCH("+-",Table1[STT],0),MATCH("+-",INDIRECT("1!o"&amp;A31+3&amp;":o"&amp;1000),0)+A31)</f>
        <v>119</v>
      </c>
      <c r="B32" t="str">
        <f ca="1">INDEX(Table1[NAMA BARANG],M30_04[[#This Row],[//]])</f>
        <v>Marker WB Kenko WM-100 hitam</v>
      </c>
      <c r="C32" s="23">
        <f ca="1">INDEX(Table1[M1A],M30_04[[#This Row],[//]])-INDEX(Table1[M1B],M30_04[[#This Row],[//]])</f>
        <v>1</v>
      </c>
      <c r="F32" s="5"/>
    </row>
    <row r="33" spans="1:6">
      <c r="A33" s="23">
        <f ca="1">IF(A32="//",MATCH("+-",Table1[STT],0),MATCH("+-",INDIRECT("1!o"&amp;A32+3&amp;":o"&amp;1000),0)+A32)</f>
        <v>121</v>
      </c>
      <c r="B33" t="str">
        <f ca="1">INDEX(Table1[NAMA BARANG],M30_04[[#This Row],[//]])</f>
        <v>Mika laminating Kenko LF100-2234</v>
      </c>
      <c r="C33" s="23">
        <f ca="1">INDEX(Table1[M1A],M30_04[[#This Row],[//]])-INDEX(Table1[M1B],M30_04[[#This Row],[//]])</f>
        <v>2</v>
      </c>
      <c r="F33" s="5"/>
    </row>
    <row r="34" spans="1:6">
      <c r="A34" s="23">
        <f ca="1">IF(A33="//",MATCH("+-",Table1[STT],0),MATCH("+-",INDIRECT("1!o"&amp;A33+3&amp;":o"&amp;1000),0)+A33)</f>
        <v>122</v>
      </c>
      <c r="B34" t="str">
        <f ca="1">INDEX(Table1[NAMA BARANG],M30_04[[#This Row],[//]])</f>
        <v>O pastel JK 12W OP-12 S</v>
      </c>
      <c r="C34" s="23">
        <f ca="1">INDEX(Table1[M1A],M30_04[[#This Row],[//]])-INDEX(Table1[M1B],M30_04[[#This Row],[//]])</f>
        <v>2</v>
      </c>
      <c r="F34" s="5"/>
    </row>
    <row r="35" spans="1:6">
      <c r="A35" s="23">
        <f ca="1">IF(A34="//",MATCH("+-",Table1[STT],0),MATCH("+-",INDIRECT("1!o"&amp;A34+3&amp;":o"&amp;1000),0)+A34)</f>
        <v>129</v>
      </c>
      <c r="B35" t="str">
        <f ca="1">INDEX(Table1[NAMA BARANG],M30_04[[#This Row],[//]])</f>
        <v>Paper cutter JK PC-2638 (F4)</v>
      </c>
      <c r="C35" s="23">
        <f ca="1">INDEX(Table1[M1A],M30_04[[#This Row],[//]])-INDEX(Table1[M1B],M30_04[[#This Row],[//]])</f>
        <v>1</v>
      </c>
      <c r="F35" s="5"/>
    </row>
    <row r="36" spans="1:6">
      <c r="A36" s="23">
        <f ca="1">IF(A35="//",MATCH("+-",Table1[STT],0),MATCH("+-",INDIRECT("1!o"&amp;A35+3&amp;":o"&amp;1000),0)+A35)</f>
        <v>130</v>
      </c>
      <c r="B36" t="str">
        <f ca="1">INDEX(Table1[NAMA BARANG],M30_04[[#This Row],[//]])</f>
        <v>Pensil JK P-88 2B</v>
      </c>
      <c r="C36" s="23">
        <f ca="1">INDEX(Table1[M1A],M30_04[[#This Row],[//]])-INDEX(Table1[M1B],M30_04[[#This Row],[//]])</f>
        <v>1</v>
      </c>
      <c r="F36" s="5"/>
    </row>
    <row r="37" spans="1:6">
      <c r="A37" s="23">
        <f ca="1">IF(A36="//",MATCH("+-",Table1[STT],0),MATCH("+-",INDIRECT("1!o"&amp;A36+3&amp;":o"&amp;1000),0)+A36)</f>
        <v>132</v>
      </c>
      <c r="B37" t="str">
        <f ca="1">INDEX(Table1[NAMA BARANG],M30_04[[#This Row],[//]])</f>
        <v>Pensil JK P-93 2B</v>
      </c>
      <c r="C37" s="23">
        <f ca="1">INDEX(Table1[M1A],M30_04[[#This Row],[//]])-INDEX(Table1[M1B],M30_04[[#This Row],[//]])</f>
        <v>1</v>
      </c>
      <c r="F37" s="5"/>
    </row>
    <row r="38" spans="1:6">
      <c r="A38" s="23">
        <f ca="1">IF(A37="//",MATCH("+-",Table1[STT],0),MATCH("+-",INDIRECT("1!o"&amp;A37+3&amp;":o"&amp;1000),0)+A37)</f>
        <v>135</v>
      </c>
      <c r="B38" t="str">
        <f ca="1">INDEX(Table1[NAMA BARANG],M30_04[[#This Row],[//]])</f>
        <v>Plakban kain Kenko 48mm plst biru</v>
      </c>
      <c r="C38" s="23">
        <f ca="1">INDEX(Table1[M1A],M30_04[[#This Row],[//]])-INDEX(Table1[M1B],M30_04[[#This Row],[//]])</f>
        <v>2</v>
      </c>
      <c r="F38" s="5"/>
    </row>
    <row r="39" spans="1:6">
      <c r="A39" s="23">
        <f ca="1">IF(A38="//",MATCH("+-",Table1[STT],0),MATCH("+-",INDIRECT("1!o"&amp;A38+3&amp;":o"&amp;1000),0)+A38)</f>
        <v>136</v>
      </c>
      <c r="B39" t="str">
        <f ca="1">INDEX(Table1[NAMA BARANG],M30_04[[#This Row],[//]])</f>
        <v>Punch JK no.85</v>
      </c>
      <c r="C39" s="23">
        <f ca="1">INDEX(Table1[M1A],M30_04[[#This Row],[//]])-INDEX(Table1[M1B],M30_04[[#This Row],[//]])</f>
        <v>1</v>
      </c>
      <c r="F39" s="5"/>
    </row>
    <row r="40" spans="1:6">
      <c r="A40" s="23">
        <f ca="1">IF(A39="//",MATCH("+-",Table1[STT],0),MATCH("+-",INDIRECT("1!o"&amp;A39+3&amp;":o"&amp;1000),0)+A39)</f>
        <v>139</v>
      </c>
      <c r="B40" t="str">
        <f ca="1">INDEX(Table1[NAMA BARANG],M30_04[[#This Row],[//]])</f>
        <v>PW bicolor Kenko 12W CP-12 FBC classic</v>
      </c>
      <c r="C40" s="23">
        <f ca="1">INDEX(Table1[M1A],M30_04[[#This Row],[//]])-INDEX(Table1[M1B],M30_04[[#This Row],[//]])</f>
        <v>1</v>
      </c>
      <c r="F40" s="5"/>
    </row>
    <row r="41" spans="1:6">
      <c r="A41" s="23">
        <f ca="1">IF(A40="//",MATCH("+-",Table1[STT],0),MATCH("+-",INDIRECT("1!o"&amp;A40+3&amp;":o"&amp;1000),0)+A40)</f>
        <v>142</v>
      </c>
      <c r="B41" t="str">
        <f ca="1">INDEX(Table1[NAMA BARANG],M30_04[[#This Row],[//]])</f>
        <v>PW JK 24W CP-101</v>
      </c>
      <c r="C41" s="23">
        <f ca="1">INDEX(Table1[M1A],M30_04[[#This Row],[//]])-INDEX(Table1[M1B],M30_04[[#This Row],[//]])</f>
        <v>1</v>
      </c>
      <c r="F41" s="5"/>
    </row>
    <row r="42" spans="1:6">
      <c r="A42" s="23">
        <f ca="1">IF(A41="//",MATCH("+-",Table1[STT],0),MATCH("+-",INDIRECT("1!o"&amp;A41+3&amp;":o"&amp;1000),0)+A41)</f>
        <v>143</v>
      </c>
      <c r="B42" t="str">
        <f ca="1">INDEX(Table1[NAMA BARANG],M30_04[[#This Row],[//]])</f>
        <v>PW JK Cp 102 pendek</v>
      </c>
      <c r="C42" s="23">
        <f ca="1">INDEX(Table1[M1A],M30_04[[#This Row],[//]])-INDEX(Table1[M1B],M30_04[[#This Row],[//]])</f>
        <v>4</v>
      </c>
      <c r="F42" s="5"/>
    </row>
    <row r="43" spans="1:6">
      <c r="A43" s="23">
        <f ca="1">IF(A42="//",MATCH("+-",Table1[STT],0),MATCH("+-",INDIRECT("1!o"&amp;A42+3&amp;":o"&amp;1000),0)+A42)</f>
        <v>144</v>
      </c>
      <c r="B43" t="str">
        <f ca="1">INDEX(Table1[NAMA BARANG],M30_04[[#This Row],[//]])</f>
        <v>PW Kenko 12W CP-12 F classic panjang</v>
      </c>
      <c r="C43" s="23">
        <f ca="1">INDEX(Table1[M1A],M30_04[[#This Row],[//]])-INDEX(Table1[M1B],M30_04[[#This Row],[//]])</f>
        <v>2</v>
      </c>
      <c r="F43" s="5"/>
    </row>
    <row r="44" spans="1:6">
      <c r="A44" s="23">
        <f ca="1">IF(A43="//",MATCH("+-",Table1[STT],0),MATCH("+-",INDIRECT("1!o"&amp;A43+3&amp;":o"&amp;1000),0)+A43)</f>
        <v>145</v>
      </c>
      <c r="B44" t="str">
        <f ca="1">INDEX(Table1[NAMA BARANG],M30_04[[#This Row],[//]])</f>
        <v>PW Kenko 12W CP-12 F Tin case classic</v>
      </c>
      <c r="C44" s="23">
        <f ca="1">INDEX(Table1[M1A],M30_04[[#This Row],[//]])-INDEX(Table1[M1B],M30_04[[#This Row],[//]])</f>
        <v>1</v>
      </c>
      <c r="F44" s="5"/>
    </row>
    <row r="45" spans="1:6">
      <c r="A45" s="23">
        <f ca="1">IF(A44="//",MATCH("+-",Table1[STT],0),MATCH("+-",INDIRECT("1!o"&amp;A44+3&amp;":o"&amp;1000),0)+A44)</f>
        <v>146</v>
      </c>
      <c r="B45" t="str">
        <f ca="1">INDEX(Table1[NAMA BARANG],M30_04[[#This Row],[//]])</f>
        <v>PW Kenko 12W CP-12HALF classic</v>
      </c>
      <c r="C45" s="23">
        <f ca="1">INDEX(Table1[M1A],M30_04[[#This Row],[//]])-INDEX(Table1[M1B],M30_04[[#This Row],[//]])</f>
        <v>2</v>
      </c>
      <c r="F45" s="5"/>
    </row>
    <row r="46" spans="1:6">
      <c r="A46" s="23">
        <f ca="1">IF(A45="//",MATCH("+-",Table1[STT],0),MATCH("+-",INDIRECT("1!o"&amp;A45+3&amp;":o"&amp;1000),0)+A45)</f>
        <v>147</v>
      </c>
      <c r="B46" t="str">
        <f ca="1">INDEX(Table1[NAMA BARANG],M30_04[[#This Row],[//]])</f>
        <v>PW Kenko 24W CP-24 F classic panjang</v>
      </c>
      <c r="C46" s="23">
        <f ca="1">INDEX(Table1[M1A],M30_04[[#This Row],[//]])-INDEX(Table1[M1B],M30_04[[#This Row],[//]])</f>
        <v>1</v>
      </c>
      <c r="F46" s="5"/>
    </row>
    <row r="47" spans="1:6">
      <c r="A47" s="23">
        <f ca="1">IF(A46="//",MATCH("+-",Table1[STT],0),MATCH("+-",INDIRECT("1!o"&amp;A46+3&amp;":o"&amp;1000),0)+A46)</f>
        <v>154</v>
      </c>
      <c r="B47" t="str">
        <f ca="1">INDEX(Table1[NAMA BARANG],M30_04[[#This Row],[//]])</f>
        <v>Stapler Kenko HD-10</v>
      </c>
      <c r="C47" s="23">
        <f ca="1">INDEX(Table1[M1A],M30_04[[#This Row],[//]])-INDEX(Table1[M1B],M30_04[[#This Row],[//]])</f>
        <v>19</v>
      </c>
      <c r="F47" s="5"/>
    </row>
    <row r="48" spans="1:6">
      <c r="A48" s="23">
        <f ca="1">IF(A47="//",MATCH("+-",Table1[STT],0),MATCH("+-",INDIRECT("1!o"&amp;A47+3&amp;":o"&amp;1000),0)+A47)</f>
        <v>157</v>
      </c>
      <c r="B48" t="str">
        <f ca="1">INDEX(Table1[NAMA BARANG],M30_04[[#This Row],[//]])</f>
        <v>Stip JK 526-B20</v>
      </c>
      <c r="C48" s="23">
        <f ca="1">INDEX(Table1[M1A],M30_04[[#This Row],[//]])-INDEX(Table1[M1B],M30_04[[#This Row],[//]])</f>
        <v>2</v>
      </c>
      <c r="F48" s="5"/>
    </row>
    <row r="49" spans="1:6">
      <c r="A49" s="23">
        <f ca="1">IF(A48="//",MATCH("+-",Table1[STT],0),MATCH("+-",INDIRECT("1!o"&amp;A48+3&amp;":o"&amp;1000),0)+A48)</f>
        <v>158</v>
      </c>
      <c r="B49" t="str">
        <f ca="1">INDEX(Table1[NAMA BARANG],M30_04[[#This Row],[//]])</f>
        <v>Stip JK 526-B40 P</v>
      </c>
      <c r="C49" s="23">
        <f ca="1">INDEX(Table1[M1A],M30_04[[#This Row],[//]])-INDEX(Table1[M1B],M30_04[[#This Row],[//]])</f>
        <v>2</v>
      </c>
      <c r="F49" s="5"/>
    </row>
    <row r="50" spans="1:6">
      <c r="A50" s="23">
        <f ca="1">IF(A49="//",MATCH("+-",Table1[STT],0),MATCH("+-",INDIRECT("1!o"&amp;A49+3&amp;":o"&amp;1000),0)+A49)</f>
        <v>162</v>
      </c>
      <c r="B50" t="str">
        <f ca="1">INDEX(Table1[NAMA BARANG],M30_04[[#This Row],[//]])</f>
        <v>Tipe-ex JK-101</v>
      </c>
      <c r="C50" s="23">
        <f ca="1">INDEX(Table1[M1A],M30_04[[#This Row],[//]])-INDEX(Table1[M1B],M30_04[[#This Row],[//]])</f>
        <v>2</v>
      </c>
      <c r="F50" s="5"/>
    </row>
    <row r="51" spans="1:6">
      <c r="A51" s="23">
        <f ca="1">IF(A50="//",MATCH("+-",Table1[STT],0),MATCH("+-",INDIRECT("1!o"&amp;A50+3&amp;":o"&amp;1000),0)+A50)</f>
        <v>164</v>
      </c>
      <c r="B51" t="str">
        <f ca="1">INDEX(Table1[NAMA BARANG],M30_04[[#This Row],[//]])</f>
        <v>Tipe-ex Kenko KE-826 M</v>
      </c>
      <c r="C51" s="23">
        <f ca="1">INDEX(Table1[M1A],M30_04[[#This Row],[//]])-INDEX(Table1[M1B],M30_04[[#This Row],[//]])</f>
        <v>1</v>
      </c>
      <c r="F51" s="5"/>
    </row>
    <row r="52" spans="1:6">
      <c r="A52" s="23">
        <f ca="1">IF(A51="//",MATCH("+-",Table1[STT],0),MATCH("+-",INDIRECT("1!o"&amp;A51+3&amp;":o"&amp;1000),0)+A51)</f>
        <v>165</v>
      </c>
      <c r="B52" t="str">
        <f ca="1">INDEX(Table1[NAMA BARANG],M30_04[[#This Row],[//]])</f>
        <v>Tipe-ex kertas JK CT-507</v>
      </c>
      <c r="C52" s="23">
        <f ca="1">INDEX(Table1[M1A],M30_04[[#This Row],[//]])-INDEX(Table1[M1B],M30_04[[#This Row],[//]])</f>
        <v>1</v>
      </c>
      <c r="F52" s="5"/>
    </row>
    <row r="53" spans="1:6">
      <c r="A53" s="23" t="e">
        <f ca="1">IF(A52="//",MATCH("+-",Table1[STT],0),MATCH("+-",INDIRECT("1!o"&amp;A52+3&amp;":o"&amp;1000),0)+A52)</f>
        <v>#N/A</v>
      </c>
      <c r="B53" t="e">
        <f ca="1">INDEX(Table1[NAMA BARANG],M30_04[[#This Row],[//]])</f>
        <v>#N/A</v>
      </c>
      <c r="C53" s="23" t="e">
        <f ca="1">INDEX(Table1[M1A],M30_04[[#This Row],[//]])-INDEX(Table1[M1B],M30_04[[#This Row],[//]])</f>
        <v>#N/A</v>
      </c>
      <c r="F53" s="5"/>
    </row>
    <row r="54" spans="1:6">
      <c r="A54" s="23" t="e">
        <f ca="1">IF(A53="//",MATCH("+-",Table1[STT],0),MATCH("+-",INDIRECT("1!o"&amp;A53+3&amp;":o"&amp;1000),0)+A53)</f>
        <v>#N/A</v>
      </c>
      <c r="B54" t="e">
        <f ca="1">INDEX(Table1[NAMA BARANG],M30_04[[#This Row],[//]])</f>
        <v>#N/A</v>
      </c>
      <c r="C54" s="23" t="e">
        <f ca="1">INDEX(Table1[M1A],M30_04[[#This Row],[//]])-INDEX(Table1[M1B],M30_04[[#This Row],[//]])</f>
        <v>#N/A</v>
      </c>
      <c r="F54" s="5"/>
    </row>
    <row r="55" spans="1:6">
      <c r="A55" s="23" t="e">
        <f ca="1">IF(A54="//",MATCH("+-",Table1[STT],0),MATCH("+-",INDIRECT("1!o"&amp;A54+3&amp;":o"&amp;1000),0)+A54)</f>
        <v>#N/A</v>
      </c>
      <c r="B55" t="e">
        <f ca="1">INDEX(Table1[NAMA BARANG],M30_04[[#This Row],[//]])</f>
        <v>#N/A</v>
      </c>
      <c r="C55" s="23" t="e">
        <f ca="1">INDEX(Table1[M1A],M30_04[[#This Row],[//]])-INDEX(Table1[M1B],M30_04[[#This Row],[//]])</f>
        <v>#N/A</v>
      </c>
      <c r="F55" s="5"/>
    </row>
    <row r="56" spans="1:6">
      <c r="A56" s="23" t="e">
        <f ca="1">IF(A55="//",MATCH("+-",Table1[STT],0),MATCH("+-",INDIRECT("1!o"&amp;A55+3&amp;":o"&amp;1000),0)+A55)</f>
        <v>#N/A</v>
      </c>
      <c r="B56" t="e">
        <f ca="1">INDEX(Table1[NAMA BARANG],M30_04[[#This Row],[//]])</f>
        <v>#N/A</v>
      </c>
      <c r="C56" s="23" t="e">
        <f ca="1">INDEX(Table1[M1A],M30_04[[#This Row],[//]])-INDEX(Table1[M1B],M30_04[[#This Row],[//]])</f>
        <v>#N/A</v>
      </c>
      <c r="F56" s="5"/>
    </row>
    <row r="57" spans="1:6">
      <c r="A57" s="23" t="e">
        <f ca="1">IF(A56="//",MATCH("+-",Table1[STT],0),MATCH("+-",INDIRECT("1!o"&amp;A56+3&amp;":o"&amp;1000),0)+A56)</f>
        <v>#N/A</v>
      </c>
      <c r="B57" t="e">
        <f ca="1">INDEX(Table1[NAMA BARANG],M30_04[[#This Row],[//]])</f>
        <v>#N/A</v>
      </c>
      <c r="C57" s="23" t="e">
        <f ca="1">INDEX(Table1[M1A],M30_04[[#This Row],[//]])-INDEX(Table1[M1B],M30_04[[#This Row],[//]])</f>
        <v>#N/A</v>
      </c>
      <c r="F57" s="5"/>
    </row>
    <row r="58" spans="1:6">
      <c r="A58" s="23" t="e">
        <f ca="1">IF(A57="//",MATCH("+-",Table1[STT],0),MATCH("+-",INDIRECT("1!o"&amp;A57+3&amp;":o"&amp;1000),0)+A57)</f>
        <v>#N/A</v>
      </c>
      <c r="B58" t="e">
        <f ca="1">INDEX(Table1[NAMA BARANG],M30_04[[#This Row],[//]])</f>
        <v>#N/A</v>
      </c>
      <c r="C58" s="23" t="e">
        <f ca="1">INDEX(Table1[M1A],M30_04[[#This Row],[//]])-INDEX(Table1[M1B],M30_04[[#This Row],[//]])</f>
        <v>#N/A</v>
      </c>
      <c r="F58" s="5"/>
    </row>
    <row r="59" spans="1:6">
      <c r="A59" s="23" t="e">
        <f ca="1">IF(A58="//",MATCH("+-",Table1[STT],0),MATCH("+-",INDIRECT("1!o"&amp;A58+3&amp;":o"&amp;1000),0)+A58)</f>
        <v>#N/A</v>
      </c>
      <c r="B59" t="e">
        <f ca="1">INDEX(Table1[NAMA BARANG],M30_04[[#This Row],[//]])</f>
        <v>#N/A</v>
      </c>
      <c r="C59" s="23" t="e">
        <f ca="1">INDEX(Table1[M1A],M30_04[[#This Row],[//]])-INDEX(Table1[M1B],M30_04[[#This Row],[//]])</f>
        <v>#N/A</v>
      </c>
      <c r="F59" s="5"/>
    </row>
    <row r="60" spans="1:6">
      <c r="A60" s="23" t="e">
        <f ca="1">IF(A59="//",MATCH("+-",Table1[STT],0),MATCH("+-",INDIRECT("1!o"&amp;A59+3&amp;":o"&amp;1000),0)+A59)</f>
        <v>#N/A</v>
      </c>
      <c r="B60" t="e">
        <f ca="1">INDEX(Table1[NAMA BARANG],M30_04[[#This Row],[//]])</f>
        <v>#N/A</v>
      </c>
      <c r="C60" s="23" t="e">
        <f ca="1">INDEX(Table1[M1A],M30_04[[#This Row],[//]])-INDEX(Table1[M1B],M30_04[[#This Row],[//]])</f>
        <v>#N/A</v>
      </c>
      <c r="F60" s="5"/>
    </row>
    <row r="61" spans="1:6">
      <c r="A61" s="23" t="e">
        <f ca="1">IF(A60="//",MATCH("+-",Table1[STT],0),MATCH("+-",INDIRECT("1!o"&amp;A60+3&amp;":o"&amp;1000),0)+A60)</f>
        <v>#N/A</v>
      </c>
      <c r="B61" t="e">
        <f ca="1">INDEX(Table1[NAMA BARANG],M30_04[[#This Row],[//]])</f>
        <v>#N/A</v>
      </c>
      <c r="C61" s="23" t="e">
        <f ca="1">INDEX(Table1[M1A],M30_04[[#This Row],[//]])-INDEX(Table1[M1B],M30_04[[#This Row],[//]])</f>
        <v>#N/A</v>
      </c>
      <c r="F61" s="5"/>
    </row>
    <row r="62" spans="1:6">
      <c r="A62" s="23" t="e">
        <f ca="1">IF(A61="//",MATCH("+-",Table1[STT],0),MATCH("+-",INDIRECT("1!o"&amp;A61+3&amp;":o"&amp;1000),0)+A61)</f>
        <v>#N/A</v>
      </c>
      <c r="B62" t="e">
        <f ca="1">INDEX(Table1[NAMA BARANG],M30_04[[#This Row],[//]])</f>
        <v>#N/A</v>
      </c>
      <c r="C62" s="23" t="e">
        <f ca="1">INDEX(Table1[M1A],M30_04[[#This Row],[//]])-INDEX(Table1[M1B],M30_04[[#This Row],[//]])</f>
        <v>#N/A</v>
      </c>
      <c r="F62" s="5"/>
    </row>
    <row r="63" spans="1:6">
      <c r="A63" s="23" t="e">
        <f ca="1">IF(A62="//",MATCH("+-",Table1[STT],0),MATCH("+-",INDIRECT("1!o"&amp;A62+3&amp;":o"&amp;1000),0)+A62)</f>
        <v>#N/A</v>
      </c>
      <c r="B63" t="e">
        <f ca="1">INDEX(Table1[NAMA BARANG],M30_04[[#This Row],[//]])</f>
        <v>#N/A</v>
      </c>
      <c r="C63" s="23" t="e">
        <f ca="1">INDEX(Table1[M1A],M30_04[[#This Row],[//]])-INDEX(Table1[M1B],M30_04[[#This Row],[//]])</f>
        <v>#N/A</v>
      </c>
      <c r="F63" s="5"/>
    </row>
    <row r="64" spans="1:6">
      <c r="A64" s="23" t="e">
        <f ca="1">IF(A63="//",MATCH("+-",Table1[STT],0),MATCH("+-",INDIRECT("1!o"&amp;A63+3&amp;":o"&amp;1000),0)+A63)</f>
        <v>#N/A</v>
      </c>
      <c r="B64" t="e">
        <f ca="1">INDEX(Table1[NAMA BARANG],M30_04[[#This Row],[//]])</f>
        <v>#N/A</v>
      </c>
      <c r="C64" s="23" t="e">
        <f ca="1">INDEX(Table1[M1A],M30_04[[#This Row],[//]])-INDEX(Table1[M1B],M30_04[[#This Row],[//]])</f>
        <v>#N/A</v>
      </c>
      <c r="F64" s="5"/>
    </row>
    <row r="65" spans="1:6">
      <c r="A65" s="23" t="e">
        <f ca="1">IF(A64="//",MATCH("+-",Table1[STT],0),MATCH("+-",INDIRECT("1!o"&amp;A64+3&amp;":o"&amp;1000),0)+A64)</f>
        <v>#N/A</v>
      </c>
      <c r="B65" t="e">
        <f ca="1">INDEX(Table1[NAMA BARANG],M30_04[[#This Row],[//]])</f>
        <v>#N/A</v>
      </c>
      <c r="C65" s="23" t="e">
        <f ca="1">INDEX(Table1[M1A],M30_04[[#This Row],[//]])-INDEX(Table1[M1B],M30_04[[#This Row],[//]])</f>
        <v>#N/A</v>
      </c>
      <c r="F65" s="5"/>
    </row>
    <row r="66" spans="1:6">
      <c r="A66" s="23" t="e">
        <f ca="1">IF(A65="//",MATCH("+-",Table1[STT],0),MATCH("+-",INDIRECT("1!o"&amp;A65+3&amp;":o"&amp;1000),0)+A65)</f>
        <v>#N/A</v>
      </c>
      <c r="B66" t="e">
        <f ca="1">INDEX(Table1[NAMA BARANG],M30_04[[#This Row],[//]])</f>
        <v>#N/A</v>
      </c>
      <c r="C66" s="23" t="e">
        <f ca="1">INDEX(Table1[M1A],M30_04[[#This Row],[//]])-INDEX(Table1[M1B],M30_04[[#This Row],[//]])</f>
        <v>#N/A</v>
      </c>
      <c r="F66" s="5"/>
    </row>
    <row r="67" spans="1:6">
      <c r="A67" s="23" t="e">
        <f ca="1">IF(A66="//",MATCH("+-",Table1[STT],0),MATCH("+-",INDIRECT("1!o"&amp;A66+3&amp;":o"&amp;1000),0)+A66)</f>
        <v>#N/A</v>
      </c>
      <c r="B67" t="e">
        <f ca="1">INDEX(Table1[NAMA BARANG],M30_04[[#This Row],[//]])</f>
        <v>#N/A</v>
      </c>
      <c r="C67" s="23" t="e">
        <f ca="1">INDEX(Table1[M1A],M30_04[[#This Row],[//]])-INDEX(Table1[M1B],M30_04[[#This Row],[//]])</f>
        <v>#N/A</v>
      </c>
      <c r="F67" s="5"/>
    </row>
    <row r="68" spans="1:6">
      <c r="A68" s="23" t="e">
        <f ca="1">IF(A67="//",MATCH("+-",Table1[STT],0),MATCH("+-",INDIRECT("1!o"&amp;A67+3&amp;":o"&amp;1000),0)+A67)</f>
        <v>#N/A</v>
      </c>
      <c r="B68" t="e">
        <f ca="1">INDEX(Table1[NAMA BARANG],M30_04[[#This Row],[//]])</f>
        <v>#N/A</v>
      </c>
      <c r="C68" s="23" t="e">
        <f ca="1">INDEX(Table1[M1A],M30_04[[#This Row],[//]])-INDEX(Table1[M1B],M30_04[[#This Row],[//]])</f>
        <v>#N/A</v>
      </c>
      <c r="F68" s="5"/>
    </row>
    <row r="69" spans="1:6">
      <c r="A69" s="23" t="e">
        <f ca="1">IF(A68="//",MATCH("+-",Table1[STT],0),MATCH("+-",INDIRECT("1!o"&amp;A68+3&amp;":o"&amp;1000),0)+A68)</f>
        <v>#N/A</v>
      </c>
      <c r="B69" t="e">
        <f ca="1">INDEX(Table1[NAMA BARANG],M30_04[[#This Row],[//]])</f>
        <v>#N/A</v>
      </c>
      <c r="C69" s="23" t="e">
        <f ca="1">INDEX(Table1[M1A],M30_04[[#This Row],[//]])-INDEX(Table1[M1B],M30_04[[#This Row],[//]])</f>
        <v>#N/A</v>
      </c>
      <c r="F69" s="5"/>
    </row>
    <row r="70" spans="1:6">
      <c r="A70" s="23" t="e">
        <f ca="1">IF(A69="//",MATCH("+-",Table1[STT],0),MATCH("+-",INDIRECT("1!o"&amp;A69+3&amp;":o"&amp;1000),0)+A69)</f>
        <v>#N/A</v>
      </c>
      <c r="B70" t="e">
        <f ca="1">INDEX(Table1[NAMA BARANG],M30_04[[#This Row],[//]])</f>
        <v>#N/A</v>
      </c>
      <c r="C70" s="23" t="e">
        <f ca="1">INDEX(Table1[M1A],M30_04[[#This Row],[//]])-INDEX(Table1[M1B],M30_04[[#This Row],[//]])</f>
        <v>#N/A</v>
      </c>
      <c r="F70" s="5"/>
    </row>
    <row r="71" spans="1:6">
      <c r="A71" s="23" t="e">
        <f ca="1">IF(A70="//",MATCH("+-",Table1[STT],0),MATCH("+-",INDIRECT("1!o"&amp;A70+3&amp;":o"&amp;1000),0)+A70)</f>
        <v>#N/A</v>
      </c>
      <c r="B71" t="e">
        <f ca="1">INDEX(Table1[NAMA BARANG],M30_04[[#This Row],[//]])</f>
        <v>#N/A</v>
      </c>
      <c r="C71" s="23" t="e">
        <f ca="1">INDEX(Table1[M1A],M30_04[[#This Row],[//]])-INDEX(Table1[M1B],M30_04[[#This Row],[//]])</f>
        <v>#N/A</v>
      </c>
      <c r="F71" s="5"/>
    </row>
    <row r="72" spans="1:6">
      <c r="A72" s="23" t="e">
        <f ca="1">IF(A71="//",MATCH("+-",Table1[STT],0),MATCH("+-",INDIRECT("1!o"&amp;A71+3&amp;":o"&amp;1000),0)+A71)</f>
        <v>#N/A</v>
      </c>
      <c r="B72" t="e">
        <f ca="1">INDEX(Table1[NAMA BARANG],M30_04[[#This Row],[//]])</f>
        <v>#N/A</v>
      </c>
      <c r="C72" s="23" t="e">
        <f ca="1">INDEX(Table1[M1A],M30_04[[#This Row],[//]])-INDEX(Table1[M1B],M30_04[[#This Row],[//]])</f>
        <v>#N/A</v>
      </c>
      <c r="F72" s="5"/>
    </row>
    <row r="73" spans="1:6">
      <c r="A73" s="23" t="e">
        <f ca="1">IF(A72="//",MATCH("+-",Table1[STT],0),MATCH("+-",INDIRECT("1!o"&amp;A72+3&amp;":o"&amp;1000),0)+A72)</f>
        <v>#N/A</v>
      </c>
      <c r="B73" t="e">
        <f ca="1">INDEX(Table1[NAMA BARANG],M30_04[[#This Row],[//]])</f>
        <v>#N/A</v>
      </c>
      <c r="C73" s="23" t="e">
        <f ca="1">INDEX(Table1[M1A],M30_04[[#This Row],[//]])-INDEX(Table1[M1B],M30_04[[#This Row],[//]])</f>
        <v>#N/A</v>
      </c>
      <c r="F73" s="5"/>
    </row>
    <row r="74" spans="1:6">
      <c r="A74" s="23" t="e">
        <f ca="1">IF(A73="//",MATCH("+-",Table1[STT],0),MATCH("+-",INDIRECT("1!o"&amp;A73+3&amp;":o"&amp;1000),0)+A73)</f>
        <v>#N/A</v>
      </c>
      <c r="B74" t="e">
        <f ca="1">INDEX(Table1[NAMA BARANG],M30_04[[#This Row],[//]])</f>
        <v>#N/A</v>
      </c>
      <c r="C74" s="23" t="e">
        <f ca="1">INDEX(Table1[M1A],M30_04[[#This Row],[//]])-INDEX(Table1[M1B],M30_04[[#This Row],[//]])</f>
        <v>#N/A</v>
      </c>
      <c r="F74" s="5"/>
    </row>
    <row r="75" spans="1:6">
      <c r="A75" s="23" t="e">
        <f ca="1">IF(A74="//",MATCH("+-",Table1[STT],0),MATCH("+-",INDIRECT("1!o"&amp;A74+3&amp;":o"&amp;1000),0)+A74)</f>
        <v>#N/A</v>
      </c>
      <c r="B75" t="e">
        <f ca="1">INDEX(Table1[NAMA BARANG],M30_04[[#This Row],[//]])</f>
        <v>#N/A</v>
      </c>
      <c r="C75" s="23" t="e">
        <f ca="1">INDEX(Table1[M1A],M30_04[[#This Row],[//]])-INDEX(Table1[M1B],M30_04[[#This Row],[//]])</f>
        <v>#N/A</v>
      </c>
      <c r="F75" s="5"/>
    </row>
    <row r="76" spans="1:6">
      <c r="A76" s="23" t="e">
        <f ca="1">IF(A75="//",MATCH("+-",Table1[STT],0),MATCH("+-",INDIRECT("1!o"&amp;A75+3&amp;":o"&amp;1000),0)+A75)</f>
        <v>#N/A</v>
      </c>
      <c r="B76" t="e">
        <f ca="1">INDEX(Table1[NAMA BARANG],M30_04[[#This Row],[//]])</f>
        <v>#N/A</v>
      </c>
      <c r="C76" s="23" t="e">
        <f ca="1">INDEX(Table1[M1A],M30_04[[#This Row],[//]])-INDEX(Table1[M1B],M30_04[[#This Row],[//]])</f>
        <v>#N/A</v>
      </c>
      <c r="F76" s="5"/>
    </row>
    <row r="77" spans="1:6">
      <c r="A77" s="23" t="e">
        <f ca="1">IF(A76="//",MATCH("+-",Table1[STT],0),MATCH("+-",INDIRECT("1!o"&amp;A76+3&amp;":o"&amp;1000),0)+A76)</f>
        <v>#N/A</v>
      </c>
      <c r="B77" t="e">
        <f ca="1">INDEX(Table1[NAMA BARANG],M30_04[[#This Row],[//]])</f>
        <v>#N/A</v>
      </c>
      <c r="C77" s="23" t="e">
        <f ca="1">INDEX(Table1[M1A],M30_04[[#This Row],[//]])-INDEX(Table1[M1B],M30_04[[#This Row],[//]])</f>
        <v>#N/A</v>
      </c>
      <c r="F77" s="5"/>
    </row>
    <row r="78" spans="1:6">
      <c r="A78" s="23" t="e">
        <f ca="1">IF(A77="//",MATCH("+-",Table1[STT],0),MATCH("+-",INDIRECT("1!o"&amp;A77+3&amp;":o"&amp;1000),0)+A77)</f>
        <v>#N/A</v>
      </c>
      <c r="B78" t="e">
        <f ca="1">INDEX(Table1[NAMA BARANG],M30_04[[#This Row],[//]])</f>
        <v>#N/A</v>
      </c>
      <c r="C78" s="23" t="e">
        <f ca="1">INDEX(Table1[M1A],M30_04[[#This Row],[//]])-INDEX(Table1[M1B],M30_04[[#This Row],[//]])</f>
        <v>#N/A</v>
      </c>
      <c r="F78" s="5"/>
    </row>
    <row r="79" spans="1:6">
      <c r="A79" s="23" t="e">
        <f ca="1">IF(A78="//",MATCH("+-",Table1[STT],0),MATCH("+-",INDIRECT("1!o"&amp;A78+3&amp;":o"&amp;1000),0)+A78)</f>
        <v>#N/A</v>
      </c>
      <c r="B79" t="e">
        <f ca="1">INDEX(Table1[NAMA BARANG],M30_04[[#This Row],[//]])</f>
        <v>#N/A</v>
      </c>
      <c r="C79" s="23" t="e">
        <f ca="1">INDEX(Table1[M1A],M30_04[[#This Row],[//]])-INDEX(Table1[M1B],M30_04[[#This Row],[//]])</f>
        <v>#N/A</v>
      </c>
      <c r="F79" s="5"/>
    </row>
    <row r="80" spans="1:6">
      <c r="A80" s="23" t="e">
        <f ca="1">IF(A79="//",MATCH("+-",Table1[STT],0),MATCH("+-",INDIRECT("1!o"&amp;A79+3&amp;":o"&amp;1000),0)+A79)</f>
        <v>#N/A</v>
      </c>
      <c r="B80" t="e">
        <f ca="1">INDEX(Table1[NAMA BARANG],M30_04[[#This Row],[//]])</f>
        <v>#N/A</v>
      </c>
      <c r="C80" s="23" t="e">
        <f ca="1">INDEX(Table1[M1A],M30_04[[#This Row],[//]])-INDEX(Table1[M1B],M30_04[[#This Row],[//]])</f>
        <v>#N/A</v>
      </c>
      <c r="F80" s="5"/>
    </row>
    <row r="81" spans="1:6">
      <c r="A81" s="23" t="e">
        <f ca="1">IF(A80="//",MATCH("+-",Table1[STT],0),MATCH("+-",INDIRECT("1!o"&amp;A80+3&amp;":o"&amp;1000),0)+A80)</f>
        <v>#N/A</v>
      </c>
      <c r="B81" t="e">
        <f ca="1">INDEX(Table1[NAMA BARANG],M30_04[[#This Row],[//]])</f>
        <v>#N/A</v>
      </c>
      <c r="C81" s="23" t="e">
        <f ca="1">INDEX(Table1[M1A],M30_04[[#This Row],[//]])-INDEX(Table1[M1B],M30_04[[#This Row],[//]])</f>
        <v>#N/A</v>
      </c>
      <c r="F81" s="5"/>
    </row>
    <row r="82" spans="1:6">
      <c r="A82" s="23" t="e">
        <f ca="1">IF(A81="//",MATCH("+-",Table1[STT],0),MATCH("+-",INDIRECT("1!o"&amp;A81+3&amp;":o"&amp;1000),0)+A81)</f>
        <v>#N/A</v>
      </c>
      <c r="B82" t="e">
        <f ca="1">INDEX(Table1[NAMA BARANG],M30_04[[#This Row],[//]])</f>
        <v>#N/A</v>
      </c>
      <c r="C82" s="23" t="e">
        <f ca="1">INDEX(Table1[M1A],M30_04[[#This Row],[//]])-INDEX(Table1[M1B],M30_04[[#This Row],[//]])</f>
        <v>#N/A</v>
      </c>
      <c r="F82" s="5"/>
    </row>
    <row r="83" spans="1:6">
      <c r="A83" s="23" t="e">
        <f ca="1">IF(A82="//",MATCH("+-",Table1[STT],0),MATCH("+-",INDIRECT("1!o"&amp;A82+3&amp;":o"&amp;1000),0)+A82)</f>
        <v>#N/A</v>
      </c>
      <c r="B83" t="e">
        <f ca="1">INDEX(Table1[NAMA BARANG],M30_04[[#This Row],[//]])</f>
        <v>#N/A</v>
      </c>
      <c r="C83" s="23" t="e">
        <f ca="1">INDEX(Table1[M1A],M30_04[[#This Row],[//]])-INDEX(Table1[M1B],M30_04[[#This Row],[//]])</f>
        <v>#N/A</v>
      </c>
      <c r="F83" s="5"/>
    </row>
    <row r="84" spans="1:6">
      <c r="A84" s="23" t="e">
        <f ca="1">IF(A83="//",MATCH("+-",Table1[STT],0),MATCH("+-",INDIRECT("1!o"&amp;A83+3&amp;":o"&amp;1000),0)+A83)</f>
        <v>#N/A</v>
      </c>
      <c r="B84" t="e">
        <f ca="1">INDEX(Table1[NAMA BARANG],M30_04[[#This Row],[//]])</f>
        <v>#N/A</v>
      </c>
      <c r="C84" s="23" t="e">
        <f ca="1">INDEX(Table1[M1A],M30_04[[#This Row],[//]])-INDEX(Table1[M1B],M30_04[[#This Row],[//]])</f>
        <v>#N/A</v>
      </c>
      <c r="F84" s="5"/>
    </row>
    <row r="85" spans="1:6">
      <c r="A85" s="23" t="e">
        <f ca="1">IF(A84="//",MATCH("+-",Table1[STT],0),MATCH("+-",INDIRECT("1!o"&amp;A84+3&amp;":o"&amp;1000),0)+A84)</f>
        <v>#N/A</v>
      </c>
      <c r="B85" t="e">
        <f ca="1">INDEX(Table1[NAMA BARANG],M30_04[[#This Row],[//]])</f>
        <v>#N/A</v>
      </c>
      <c r="C85" s="23" t="e">
        <f ca="1">INDEX(Table1[M1A],M30_04[[#This Row],[//]])-INDEX(Table1[M1B],M30_04[[#This Row],[//]])</f>
        <v>#N/A</v>
      </c>
      <c r="F85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A16" sqref="A16"/>
    </sheetView>
  </sheetViews>
  <sheetFormatPr defaultRowHeight="15" outlineLevelCol="1"/>
  <cols>
    <col min="1" max="1" width="34.28515625" bestFit="1" customWidth="1"/>
    <col min="2" max="2" width="4.42578125" bestFit="1" customWidth="1"/>
    <col min="3" max="3" width="6.42578125" bestFit="1" customWidth="1"/>
    <col min="4" max="4" width="0" hidden="1" customWidth="1" outlineLevel="1"/>
    <col min="5" max="5" width="9.140625" collapsed="1"/>
  </cols>
  <sheetData>
    <row r="2" spans="1:5">
      <c r="A2" t="s">
        <v>2681</v>
      </c>
      <c r="B2" t="s">
        <v>2704</v>
      </c>
      <c r="C2" t="s">
        <v>3</v>
      </c>
      <c r="D2" t="s">
        <v>2705</v>
      </c>
      <c r="E2" t="s">
        <v>2808</v>
      </c>
    </row>
    <row r="3" spans="1:5">
      <c r="A3" t="s">
        <v>2753</v>
      </c>
      <c r="B3">
        <v>1</v>
      </c>
      <c r="C3" t="s">
        <v>2814</v>
      </c>
      <c r="D3" t="str">
        <f>SUBSTITUTE(SUBSTITUTE(SUBSTITUTE(K30_04[[#This Row],[NAMA BARANG]]," ",""),".",""),"-","")</f>
        <v>BinderclipKenkono105</v>
      </c>
      <c r="E3">
        <f>_xlfn.IFNA(MATCH(K30_04[concat],Table1[concat],0),"-")</f>
        <v>5</v>
      </c>
    </row>
    <row r="4" spans="1:5">
      <c r="A4" t="s">
        <v>2754</v>
      </c>
      <c r="B4">
        <v>1</v>
      </c>
      <c r="C4" t="s">
        <v>2814</v>
      </c>
      <c r="D4" t="str">
        <f>SUBSTITUTE(SUBSTITUTE(SUBSTITUTE(K30_04[[#This Row],[NAMA BARANG]]," ",""),".",""),"-","")</f>
        <v>BinderclipKenkono155</v>
      </c>
      <c r="E4">
        <f>_xlfn.IFNA(MATCH(K30_04[concat],Table1[concat],0),"-")</f>
        <v>6</v>
      </c>
    </row>
    <row r="5" spans="1:5">
      <c r="A5" t="s">
        <v>2755</v>
      </c>
      <c r="B5">
        <v>1</v>
      </c>
      <c r="C5" t="s">
        <v>2814</v>
      </c>
      <c r="D5" t="str">
        <f>SUBSTITUTE(SUBSTITUTE(SUBSTITUTE(K30_04[[#This Row],[NAMA BARANG]]," ",""),".",""),"-","")</f>
        <v>BinderclipKenkono200</v>
      </c>
      <c r="E5">
        <f>_xlfn.IFNA(MATCH(K30_04[concat],Table1[concat],0),"-")</f>
        <v>79</v>
      </c>
    </row>
    <row r="6" spans="1:5">
      <c r="A6" t="s">
        <v>2758</v>
      </c>
      <c r="B6">
        <v>1</v>
      </c>
      <c r="C6" t="s">
        <v>2814</v>
      </c>
      <c r="D6" t="str">
        <f>SUBSTITUTE(SUBSTITUTE(SUBSTITUTE(K30_04[[#This Row],[NAMA BARANG]]," ",""),".",""),"-","")</f>
        <v>CallJKCC15A</v>
      </c>
      <c r="E6">
        <f>_xlfn.IFNA(MATCH(K30_04[concat],Table1[concat],0),"-")</f>
        <v>84</v>
      </c>
    </row>
    <row r="7" spans="1:5">
      <c r="A7" t="s">
        <v>2761</v>
      </c>
      <c r="B7">
        <v>1</v>
      </c>
      <c r="C7" t="s">
        <v>2814</v>
      </c>
      <c r="D7" t="str">
        <f>SUBSTITUTE(SUBSTITUTE(SUBSTITUTE(K30_04[[#This Row],[NAMA BARANG]]," ",""),".",""),"-","")</f>
        <v>CallJKCC810CH</v>
      </c>
      <c r="E7">
        <f>_xlfn.IFNA(MATCH(K30_04[concat],Table1[concat],0),"-")</f>
        <v>87</v>
      </c>
    </row>
    <row r="8" spans="1:5">
      <c r="A8" t="s">
        <v>2766</v>
      </c>
      <c r="B8">
        <v>1</v>
      </c>
      <c r="C8" t="s">
        <v>2814</v>
      </c>
      <c r="D8" t="str">
        <f>SUBSTITUTE(SUBSTITUTE(SUBSTITUTE(K30_04[[#This Row],[NAMA BARANG]]," ",""),".",""),"-","")</f>
        <v>CounterhandtallyKenkoHT302</v>
      </c>
      <c r="E8">
        <f>_xlfn.IFNA(MATCH(K30_04[concat],Table1[concat],0),"-")</f>
        <v>91</v>
      </c>
    </row>
    <row r="9" spans="1:5">
      <c r="A9" t="s">
        <v>2767</v>
      </c>
      <c r="B9">
        <v>1</v>
      </c>
      <c r="C9" t="s">
        <v>2814</v>
      </c>
      <c r="D9" t="str">
        <f>SUBSTITUTE(SUBSTITUTE(SUBSTITUTE(K30_04[[#This Row],[NAMA BARANG]]," ",""),".",""),"-","")</f>
        <v>DateStampKenkoD44mm</v>
      </c>
      <c r="E9">
        <f>_xlfn.IFNA(MATCH(K30_04[concat],Table1[concat],0),"-")</f>
        <v>94</v>
      </c>
    </row>
    <row r="10" spans="1:5">
      <c r="A10" t="s">
        <v>2770</v>
      </c>
      <c r="B10">
        <v>4</v>
      </c>
      <c r="C10" t="s">
        <v>2814</v>
      </c>
      <c r="D10" t="str">
        <f>SUBSTITUTE(SUBSTITUTE(SUBSTITUTE(K30_04[[#This Row],[NAMA BARANG]]," ",""),".",""),"-","")</f>
        <v>GelpenKenkoEasyGelhitam</v>
      </c>
      <c r="E10">
        <f>_xlfn.IFNA(MATCH(K30_04[concat],Table1[concat],0),"-")</f>
        <v>97</v>
      </c>
    </row>
    <row r="11" spans="1:5">
      <c r="A11" t="s">
        <v>2771</v>
      </c>
      <c r="B11">
        <v>1</v>
      </c>
      <c r="C11" t="s">
        <v>2814</v>
      </c>
      <c r="D11" t="str">
        <f>SUBSTITUTE(SUBSTITUTE(SUBSTITUTE(K30_04[[#This Row],[NAMA BARANG]]," ",""),".",""),"-","")</f>
        <v>GelpenKenkoHitech028mmbiru</v>
      </c>
      <c r="E11">
        <f>_xlfn.IFNA(MATCH(K30_04[concat],Table1[concat],0),"-")</f>
        <v>98</v>
      </c>
    </row>
    <row r="12" spans="1:5">
      <c r="A12" t="s">
        <v>2772</v>
      </c>
      <c r="B12">
        <v>2</v>
      </c>
      <c r="C12" t="s">
        <v>2814</v>
      </c>
      <c r="D12" t="str">
        <f>SUBSTITUTE(SUBSTITUTE(SUBSTITUTE(K30_04[[#This Row],[NAMA BARANG]]," ",""),".",""),"-","")</f>
        <v>GelpenKenkoHitech028mmhitam</v>
      </c>
      <c r="E12">
        <f>_xlfn.IFNA(MATCH(K30_04[concat],Table1[concat],0),"-")</f>
        <v>99</v>
      </c>
    </row>
    <row r="13" spans="1:5">
      <c r="A13" t="s">
        <v>2702</v>
      </c>
      <c r="B13">
        <v>1</v>
      </c>
      <c r="C13" t="s">
        <v>2814</v>
      </c>
      <c r="D13" t="str">
        <f>SUBSTITUTE(SUBSTITUTE(SUBSTITUTE(K30_04[[#This Row],[NAMA BARANG]]," ",""),".",""),"-","")</f>
        <v>GelpenKenkoKE100hitam</v>
      </c>
      <c r="E13">
        <f>_xlfn.IFNA(MATCH(K30_04[concat],Table1[concat],0),"-")</f>
        <v>102</v>
      </c>
    </row>
    <row r="14" spans="1:5">
      <c r="A14" t="s">
        <v>2775</v>
      </c>
      <c r="B14">
        <v>1</v>
      </c>
      <c r="C14" t="s">
        <v>2814</v>
      </c>
      <c r="D14" t="str">
        <f>SUBSTITUTE(SUBSTITUTE(SUBSTITUTE(K30_04[[#This Row],[NAMA BARANG]]," ",""),".",""),"-","")</f>
        <v>JangkasetKenkoC288</v>
      </c>
      <c r="E14">
        <f>_xlfn.IFNA(MATCH(K30_04[concat],Table1[concat],0),"-")</f>
        <v>108</v>
      </c>
    </row>
    <row r="15" spans="1:5">
      <c r="A15" t="s">
        <v>2721</v>
      </c>
      <c r="B15">
        <v>1</v>
      </c>
      <c r="C15" t="s">
        <v>2814</v>
      </c>
      <c r="D15" t="str">
        <f>SUBSTITUTE(SUBSTITUTE(SUBSTITUTE(K30_04[[#This Row],[NAMA BARANG]]," ",""),".",""),"-","")</f>
        <v>LemcairKenkoLG50</v>
      </c>
      <c r="E15">
        <f>_xlfn.IFNA(MATCH(K30_04[concat],Table1[concat],0),"-")</f>
        <v>113</v>
      </c>
    </row>
    <row r="16" spans="1:5">
      <c r="A16" t="s">
        <v>2787</v>
      </c>
      <c r="B16">
        <v>1</v>
      </c>
      <c r="C16" t="s">
        <v>2814</v>
      </c>
      <c r="D16" t="str">
        <f>SUBSTITUTE(SUBSTITUTE(SUBSTITUTE(K30_04[[#This Row],[NAMA BARANG]]," ",""),".",""),"-","")</f>
        <v>PensilJKP90</v>
      </c>
      <c r="E16">
        <f>_xlfn.IFNA(MATCH(K30_04[concat],Table1[concat],0),"-")</f>
        <v>131</v>
      </c>
    </row>
    <row r="17" spans="1:5">
      <c r="A17" t="s">
        <v>2791</v>
      </c>
      <c r="B17">
        <v>1</v>
      </c>
      <c r="C17" t="s">
        <v>2814</v>
      </c>
      <c r="D17" t="str">
        <f>SUBSTITUTE(SUBSTITUTE(SUBSTITUTE(K30_04[[#This Row],[NAMA BARANG]]," ",""),".",""),"-","")</f>
        <v>PunchKenkono40</v>
      </c>
      <c r="E17">
        <f>_xlfn.IFNA(MATCH(K30_04[concat],Table1[concat],0),"-")</f>
        <v>138</v>
      </c>
    </row>
    <row r="18" spans="1:5">
      <c r="A18" t="s">
        <v>2742</v>
      </c>
      <c r="B18">
        <v>1</v>
      </c>
      <c r="C18" t="s">
        <v>2814</v>
      </c>
      <c r="D18" t="str">
        <f>SUBSTITUTE(SUBSTITUTE(SUBSTITUTE(K30_04[[#This Row],[NAMA BARANG]]," ",""),".",""),"-","")</f>
        <v>PWKenko12WCP12HALFclassic</v>
      </c>
      <c r="E18">
        <f>_xlfn.IFNA(MATCH(K30_04[concat],Table1[concat],0),"-")</f>
        <v>146</v>
      </c>
    </row>
    <row r="19" spans="1:5">
      <c r="A19" t="s">
        <v>2794</v>
      </c>
      <c r="B19">
        <v>1</v>
      </c>
      <c r="C19" t="s">
        <v>2814</v>
      </c>
      <c r="D19" t="str">
        <f>SUBSTITUTE(SUBSTITUTE(SUBSTITUTE(K30_04[[#This Row],[NAMA BARANG]]," ",""),".",""),"-","")</f>
        <v>StabilloHighlighterJKHL1kuning</v>
      </c>
      <c r="E19">
        <f>_xlfn.IFNA(MATCH(K30_04[concat],Table1[concat],0),"-")</f>
        <v>148</v>
      </c>
    </row>
    <row r="20" spans="1:5">
      <c r="A20" t="s">
        <v>2795</v>
      </c>
      <c r="B20">
        <v>1</v>
      </c>
      <c r="C20" t="s">
        <v>2814</v>
      </c>
      <c r="D20" t="str">
        <f>SUBSTITUTE(SUBSTITUTE(SUBSTITUTE(K30_04[[#This Row],[NAMA BARANG]]," ",""),".",""),"-","")</f>
        <v>StampplatedaterKenkoS68(lunas)</v>
      </c>
      <c r="E20">
        <f>_xlfn.IFNA(MATCH(K30_04[concat],Table1[concat],0),"-")</f>
        <v>149</v>
      </c>
    </row>
    <row r="21" spans="1:5">
      <c r="A21" t="s">
        <v>100</v>
      </c>
      <c r="B21">
        <v>4</v>
      </c>
      <c r="C21" t="s">
        <v>2814</v>
      </c>
      <c r="D21" s="4" t="str">
        <f>SUBSTITUTE(SUBSTITUTE(SUBSTITUTE(K30_04[[#This Row],[NAMA BARANG]]," ",""),".",""),"-","")</f>
        <v>TipeexKenkoKE01</v>
      </c>
      <c r="E21" s="4">
        <f>_xlfn.IFNA(MATCH(K30_04[concat],Table1[concat],0),"-")</f>
        <v>163</v>
      </c>
    </row>
    <row r="22" spans="1:5">
      <c r="A22" t="s">
        <v>2807</v>
      </c>
      <c r="B22">
        <v>1</v>
      </c>
      <c r="C22" t="s">
        <v>2814</v>
      </c>
      <c r="D22" s="4" t="str">
        <f>SUBSTITUTE(SUBSTITUTE(SUBSTITUTE(K30_04[[#This Row],[NAMA BARANG]]," ",""),".",""),"-","")</f>
        <v>TipeexkertasKenkoCT902</v>
      </c>
      <c r="E22" s="4">
        <f>_xlfn.IFNA(MATCH(K30_04[concat],Table1[concat],0),"-")</f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opLeftCell="A95" zoomScaleNormal="100" workbookViewId="0">
      <selection activeCell="K107" sqref="K107"/>
    </sheetView>
  </sheetViews>
  <sheetFormatPr defaultRowHeight="15" outlineLevelCol="1"/>
  <cols>
    <col min="1" max="1" width="5.28515625" customWidth="1"/>
    <col min="2" max="2" width="47.5703125" style="14" bestFit="1" customWidth="1"/>
    <col min="3" max="3" width="11" style="19" bestFit="1" customWidth="1"/>
    <col min="4" max="4" width="11.5703125" style="19" customWidth="1"/>
    <col min="5" max="5" width="7.5703125" style="23" bestFit="1" customWidth="1"/>
    <col min="6" max="6" width="9.5703125" style="12" customWidth="1" outlineLevel="1"/>
    <col min="7" max="7" width="9.42578125" style="12" customWidth="1" outlineLevel="1"/>
    <col min="8" max="8" width="9.5703125" style="12" customWidth="1" outlineLevel="1"/>
    <col min="9" max="9" width="9.42578125" style="12" customWidth="1" outlineLevel="1"/>
    <col min="10" max="10" width="9.5703125" style="13" customWidth="1" outlineLevel="1"/>
    <col min="11" max="11" width="9.42578125" style="13" customWidth="1" outlineLevel="1"/>
    <col min="12" max="12" width="9.5703125" style="17" bestFit="1" customWidth="1"/>
    <col min="13" max="13" width="9.42578125" style="17" customWidth="1"/>
    <col min="14" max="14" width="9.140625" hidden="1" customWidth="1" outlineLevel="1"/>
    <col min="15" max="15" width="9.140625" collapsed="1"/>
  </cols>
  <sheetData>
    <row r="1" spans="1:15" s="15" customFormat="1" ht="17.25" customHeight="1">
      <c r="B1" s="16"/>
      <c r="C1" s="18"/>
      <c r="D1" s="18"/>
      <c r="E1" s="27"/>
      <c r="F1" s="63" t="s">
        <v>2673</v>
      </c>
      <c r="G1" s="63"/>
      <c r="H1" s="61"/>
      <c r="J1" s="62"/>
      <c r="K1" s="62"/>
      <c r="L1" s="62"/>
      <c r="M1" s="62"/>
      <c r="O1" s="61"/>
    </row>
    <row r="2" spans="1:15">
      <c r="A2" s="1" t="s">
        <v>0</v>
      </c>
      <c r="B2" s="2" t="s">
        <v>2681</v>
      </c>
      <c r="C2" s="3" t="s">
        <v>2</v>
      </c>
      <c r="D2" s="3" t="s">
        <v>3</v>
      </c>
      <c r="E2" s="23" t="s">
        <v>4</v>
      </c>
      <c r="F2" s="5" t="s">
        <v>2613</v>
      </c>
      <c r="G2" s="12" t="s">
        <v>2614</v>
      </c>
      <c r="H2" s="12" t="s">
        <v>2615</v>
      </c>
      <c r="I2" s="12" t="s">
        <v>2616</v>
      </c>
      <c r="J2" s="13" t="s">
        <v>2639</v>
      </c>
      <c r="K2" s="13" t="s">
        <v>2638</v>
      </c>
      <c r="L2" s="17" t="s">
        <v>2660</v>
      </c>
      <c r="M2" s="17" t="s">
        <v>2659</v>
      </c>
      <c r="N2" t="s">
        <v>2705</v>
      </c>
      <c r="O2" t="s">
        <v>2637</v>
      </c>
    </row>
    <row r="3" spans="1:15">
      <c r="A3">
        <f>IF(Table1[[#This Row],[NAMA BARANG]]="","",IF(Table1[[#This Row],[TT]]&lt;1,"",COUNT(A$2:A2)+1))</f>
        <v>1</v>
      </c>
      <c r="B3" t="s">
        <v>5</v>
      </c>
      <c r="C3" s="19">
        <v>1</v>
      </c>
      <c r="D3" s="19">
        <v>72</v>
      </c>
      <c r="E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"/>
      <c r="G3" t="str">
        <f>IF(Table1[[#This Row],[M1A]]="","",Table1[[#This Row],[M1A]]-Table1[[#This Row],[AWAL]])</f>
        <v/>
      </c>
      <c r="H3" s="21"/>
      <c r="I3"/>
      <c r="J3"/>
      <c r="K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"/>
      <c r="M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t="str">
        <f>SUBSTITUTE(SUBSTITUTE(SUBSTITUTE(Table1[[#This Row],[NAMA BARANG]]," ",""),".",""),"-","")</f>
        <v>AsahanKenkoF4FT</v>
      </c>
      <c r="O3" t="str">
        <f>IF(NOT(Table1[[#This Row],[M1B]]=""),"+-","")</f>
        <v/>
      </c>
    </row>
    <row r="4" spans="1:15">
      <c r="A4">
        <f>IF(Table1[[#This Row],[NAMA BARANG]]="","",IF(Table1[[#This Row],[TT]]&lt;1,"",COUNT(A$2:A3)+1))</f>
        <v>2</v>
      </c>
      <c r="B4" t="s">
        <v>2810</v>
      </c>
      <c r="C4" s="19">
        <v>7</v>
      </c>
      <c r="D4" s="19" t="s">
        <v>7</v>
      </c>
      <c r="E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4" s="21"/>
      <c r="G4" s="21" t="str">
        <f>IF(Table1[[#This Row],[M1A]]="","",Table1[[#This Row],[M1A]]-Table1[[#This Row],[AWAL]])</f>
        <v/>
      </c>
      <c r="H4" s="21"/>
      <c r="I4"/>
      <c r="J4"/>
      <c r="K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"/>
      <c r="M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" t="str">
        <f>SUBSTITUTE(SUBSTITUTE(SUBSTITUTE(Table1[[#This Row],[NAMA BARANG]]," ",""),".",""),"-","")</f>
        <v>Binderclip107JK</v>
      </c>
      <c r="O4" t="str">
        <f>IF(NOT(Table1[[#This Row],[M1B]]=""),"+-","")</f>
        <v/>
      </c>
    </row>
    <row r="5" spans="1:15">
      <c r="A5">
        <f>IF(Table1[[#This Row],[NAMA BARANG]]="","",IF(Table1[[#This Row],[TT]]&lt;1,"",COUNT(A$2:A4)+1))</f>
        <v>3</v>
      </c>
      <c r="B5" t="s">
        <v>2811</v>
      </c>
      <c r="C5" s="19">
        <v>3</v>
      </c>
      <c r="D5" s="19" t="s">
        <v>8</v>
      </c>
      <c r="E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" s="21">
        <v>1</v>
      </c>
      <c r="G5" s="21">
        <f>IF(Table1[[#This Row],[M1A]]="","",Table1[[#This Row],[M1A]]-Table1[[#This Row],[AWAL]])</f>
        <v>-2</v>
      </c>
      <c r="H5" s="21"/>
      <c r="I5"/>
      <c r="J5"/>
      <c r="K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"/>
      <c r="M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" t="str">
        <f>SUBSTITUTE(SUBSTITUTE(SUBSTITUTE(Table1[[#This Row],[NAMA BARANG]]," ",""),".",""),"-","")</f>
        <v>Binderclip111JK</v>
      </c>
      <c r="O5" t="str">
        <f>IF(NOT(Table1[[#This Row],[M1B]]=""),"+-","")</f>
        <v>+-</v>
      </c>
    </row>
    <row r="6" spans="1:15">
      <c r="A6">
        <f>IF(Table1[[#This Row],[NAMA BARANG]]="","",IF(Table1[[#This Row],[TT]]&lt;1,"",COUNT(A$2:A5)+1))</f>
        <v>4</v>
      </c>
      <c r="B6" t="s">
        <v>2812</v>
      </c>
      <c r="C6" s="19">
        <v>4</v>
      </c>
      <c r="D6" s="19" t="s">
        <v>9</v>
      </c>
      <c r="E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" s="21"/>
      <c r="G6" s="21" t="str">
        <f>IF(Table1[[#This Row],[M1A]]="","",Table1[[#This Row],[M1A]]-Table1[[#This Row],[AWAL]])</f>
        <v/>
      </c>
      <c r="H6" s="21"/>
      <c r="I6"/>
      <c r="J6"/>
      <c r="K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"/>
      <c r="M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t="str">
        <f>SUBSTITUTE(SUBSTITUTE(SUBSTITUTE(Table1[[#This Row],[NAMA BARANG]]," ",""),".",""),"-","")</f>
        <v>Binderclip200JK</v>
      </c>
      <c r="O6" t="str">
        <f>IF(NOT(Table1[[#This Row],[M1B]]=""),"+-","")</f>
        <v/>
      </c>
    </row>
    <row r="7" spans="1:15">
      <c r="A7" s="4">
        <f>IF(Table1[[#This Row],[NAMA BARANG]]="","",IF(Table1[[#This Row],[TT]]&lt;1,"",COUNT(A$2:A6)+1))</f>
        <v>5</v>
      </c>
      <c r="B7" s="26" t="s">
        <v>2753</v>
      </c>
      <c r="D7" s="19" t="s">
        <v>2816</v>
      </c>
      <c r="E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" s="24">
        <v>1</v>
      </c>
      <c r="G7" s="24">
        <f>IF(Table1[[#This Row],[M1A]]="","",Table1[[#This Row],[M1A]]-Table1[[#This Row],[AWAL]])</f>
        <v>1</v>
      </c>
      <c r="H7" s="21"/>
      <c r="I7"/>
      <c r="J7" s="23"/>
      <c r="K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" s="23"/>
      <c r="M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s="4" t="str">
        <f>SUBSTITUTE(SUBSTITUTE(SUBSTITUTE(Table1[[#This Row],[NAMA BARANG]]," ",""),".",""),"-","")</f>
        <v>BinderclipKenkono105</v>
      </c>
      <c r="O7" t="str">
        <f>IF(NOT(Table1[[#This Row],[M1B]]=""),"+-","")</f>
        <v>+-</v>
      </c>
    </row>
    <row r="8" spans="1:15">
      <c r="A8" s="4">
        <f>IF(Table1[[#This Row],[NAMA BARANG]]="","",IF(Table1[[#This Row],[TT]]&lt;1,"",COUNT(A$2:A7)+1))</f>
        <v>6</v>
      </c>
      <c r="B8" s="26" t="s">
        <v>2754</v>
      </c>
      <c r="D8" s="19" t="s">
        <v>2817</v>
      </c>
      <c r="E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8" s="24">
        <v>2</v>
      </c>
      <c r="G8" s="24">
        <f>IF(Table1[[#This Row],[M1A]]="","",Table1[[#This Row],[M1A]]-Table1[[#This Row],[AWAL]])</f>
        <v>2</v>
      </c>
      <c r="H8" s="21"/>
      <c r="I8"/>
      <c r="J8" s="23"/>
      <c r="K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" s="23"/>
      <c r="M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s="4" t="str">
        <f>SUBSTITUTE(SUBSTITUTE(SUBSTITUTE(Table1[[#This Row],[NAMA BARANG]]," ",""),".",""),"-","")</f>
        <v>BinderclipKenkono155</v>
      </c>
      <c r="O8" t="str">
        <f>IF(NOT(Table1[[#This Row],[M1B]]=""),"+-","")</f>
        <v>+-</v>
      </c>
    </row>
    <row r="9" spans="1:15">
      <c r="A9">
        <f>IF(Table1[[#This Row],[NAMA BARANG]]="","",IF(Table1[[#This Row],[TT]]&lt;1,"",COUNT(A$2:A8)+1))</f>
        <v>7</v>
      </c>
      <c r="B9" t="s">
        <v>10</v>
      </c>
      <c r="C9" s="19">
        <v>7</v>
      </c>
      <c r="D9" s="19" t="s">
        <v>11</v>
      </c>
      <c r="E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9" s="21"/>
      <c r="G9" s="21" t="str">
        <f>IF(Table1[[#This Row],[M1A]]="","",Table1[[#This Row],[M1A]]-Table1[[#This Row],[AWAL]])</f>
        <v/>
      </c>
      <c r="H9" s="21"/>
      <c r="I9"/>
      <c r="J9"/>
      <c r="K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9"/>
      <c r="M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t="str">
        <f>SUBSTITUTE(SUBSTITUTE(SUBSTITUTE(Table1[[#This Row],[NAMA BARANG]]," ",""),".",""),"-","")</f>
        <v>BNA5FancyJK</v>
      </c>
      <c r="O9" t="str">
        <f>IF(NOT(Table1[[#This Row],[M1B]]=""),"+-","")</f>
        <v/>
      </c>
    </row>
    <row r="10" spans="1:15">
      <c r="A10">
        <f>IF(Table1[[#This Row],[NAMA BARANG]]="","",IF(Table1[[#This Row],[TT]]&lt;1,"",COUNT(A$2:A9)+1))</f>
        <v>8</v>
      </c>
      <c r="B10" t="s">
        <v>12</v>
      </c>
      <c r="C10" s="19">
        <v>1</v>
      </c>
      <c r="D10" s="19">
        <v>72</v>
      </c>
      <c r="E1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0" s="21"/>
      <c r="G10" s="21" t="str">
        <f>IF(Table1[[#This Row],[M1A]]="","",Table1[[#This Row],[M1A]]-Table1[[#This Row],[AWAL]])</f>
        <v/>
      </c>
      <c r="H10" s="21"/>
      <c r="I10"/>
      <c r="J10"/>
      <c r="K1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0"/>
      <c r="M1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" t="str">
        <f>SUBSTITUTE(SUBSTITUTE(SUBSTITUTE(Table1[[#This Row],[NAMA BARANG]]," ",""),".",""),"-","")</f>
        <v>BNA5KenkoCC83Campus</v>
      </c>
      <c r="O10" t="str">
        <f>IF(NOT(Table1[[#This Row],[M1B]]=""),"+-","")</f>
        <v/>
      </c>
    </row>
    <row r="11" spans="1:15">
      <c r="A11">
        <f>IF(Table1[[#This Row],[NAMA BARANG]]="","",IF(Table1[[#This Row],[TT]]&lt;1,"",COUNT(A$2:A10)+1))</f>
        <v>9</v>
      </c>
      <c r="B11" t="s">
        <v>13</v>
      </c>
      <c r="C11" s="19">
        <v>10</v>
      </c>
      <c r="D11" s="19" t="s">
        <v>11</v>
      </c>
      <c r="E1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11" s="21"/>
      <c r="G11" s="21" t="str">
        <f>IF(Table1[[#This Row],[M1A]]="","",Table1[[#This Row],[M1A]]-Table1[[#This Row],[AWAL]])</f>
        <v/>
      </c>
      <c r="H11" s="21"/>
      <c r="I11"/>
      <c r="J11"/>
      <c r="K1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1"/>
      <c r="M1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t="str">
        <f>SUBSTITUTE(SUBSTITUTE(SUBSTITUTE(Table1[[#This Row],[NAMA BARANG]]," ",""),".",""),"-","")</f>
        <v>BNB5CampusJK</v>
      </c>
      <c r="O11" t="str">
        <f>IF(NOT(Table1[[#This Row],[M1B]]=""),"+-","")</f>
        <v/>
      </c>
    </row>
    <row r="12" spans="1:15">
      <c r="A12">
        <f>IF(Table1[[#This Row],[NAMA BARANG]]="","",IF(Table1[[#This Row],[TT]]&lt;1,"",COUNT(A$2:A11)+1))</f>
        <v>10</v>
      </c>
      <c r="B12" t="s">
        <v>2596</v>
      </c>
      <c r="C12" s="19">
        <v>2</v>
      </c>
      <c r="D12" s="19" t="s">
        <v>14</v>
      </c>
      <c r="E1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2" s="21"/>
      <c r="G12" s="21" t="str">
        <f>IF(Table1[[#This Row],[M1A]]="","",Table1[[#This Row],[M1A]]-Table1[[#This Row],[AWAL]])</f>
        <v/>
      </c>
      <c r="H12" s="21"/>
      <c r="I12"/>
      <c r="J12"/>
      <c r="K1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2"/>
      <c r="M1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t="str">
        <f>SUBSTITUTE(SUBSTITUTE(SUBSTITUTE(Table1[[#This Row],[NAMA BARANG]]," ",""),".",""),"-","")</f>
        <v>BpgellKenkoFunHtB</v>
      </c>
      <c r="O12" t="str">
        <f>IF(NOT(Table1[[#This Row],[M1B]]=""),"+-","")</f>
        <v/>
      </c>
    </row>
    <row r="13" spans="1:15">
      <c r="A13">
        <f>IF(Table1[[#This Row],[NAMA BARANG]]="","",IF(Table1[[#This Row],[TT]]&lt;1,"",COUNT(A$2:A12)+1))</f>
        <v>11</v>
      </c>
      <c r="B13" t="s">
        <v>15</v>
      </c>
      <c r="C13" s="19">
        <v>2</v>
      </c>
      <c r="D13" s="19" t="s">
        <v>14</v>
      </c>
      <c r="E1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3" s="21"/>
      <c r="G13" s="21" t="str">
        <f>IF(Table1[[#This Row],[M1A]]="","",Table1[[#This Row],[M1A]]-Table1[[#This Row],[AWAL]])</f>
        <v/>
      </c>
      <c r="H13" s="21"/>
      <c r="I13"/>
      <c r="J13"/>
      <c r="K1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"/>
      <c r="M1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t="str">
        <f>SUBSTITUTE(SUBSTITUTE(SUBSTITUTE(Table1[[#This Row],[NAMA BARANG]]," ",""),".",""),"-","")</f>
        <v>BpKenkoKC6Nanotip</v>
      </c>
      <c r="O13" t="str">
        <f>IF(NOT(Table1[[#This Row],[M1B]]=""),"+-","")</f>
        <v/>
      </c>
    </row>
    <row r="14" spans="1:15">
      <c r="A14">
        <f>IF(Table1[[#This Row],[NAMA BARANG]]="","",IF(Table1[[#This Row],[TT]]&lt;1,"",COUNT(A$2:A13)+1))</f>
        <v>12</v>
      </c>
      <c r="B14" t="s">
        <v>16</v>
      </c>
      <c r="C14" s="19">
        <v>14</v>
      </c>
      <c r="D14" s="19" t="s">
        <v>14</v>
      </c>
      <c r="E1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14" s="21"/>
      <c r="G14" s="21" t="str">
        <f>IF(Table1[[#This Row],[M1A]]="","",Table1[[#This Row],[M1A]]-Table1[[#This Row],[AWAL]])</f>
        <v/>
      </c>
      <c r="H14" s="21"/>
      <c r="I14"/>
      <c r="J14"/>
      <c r="K1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4"/>
      <c r="M1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t="str">
        <f>SUBSTITUTE(SUBSTITUTE(SUBSTITUTE(Table1[[#This Row],[NAMA BARANG]]," ",""),".",""),"-","")</f>
        <v>BpKenkoKIspiderB</v>
      </c>
      <c r="O14" t="str">
        <f>IF(NOT(Table1[[#This Row],[M1B]]=""),"+-","")</f>
        <v/>
      </c>
    </row>
    <row r="15" spans="1:15">
      <c r="A15">
        <f>IF(Table1[[#This Row],[NAMA BARANG]]="","",IF(Table1[[#This Row],[TT]]&lt;1,"",COUNT(A$2:A14)+1))</f>
        <v>13</v>
      </c>
      <c r="B15" t="s">
        <v>17</v>
      </c>
      <c r="C15" s="19">
        <v>7</v>
      </c>
      <c r="D15" s="19" t="s">
        <v>14</v>
      </c>
      <c r="E1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5" s="21"/>
      <c r="G15" s="21" t="str">
        <f>IF(Table1[[#This Row],[M1A]]="","",Table1[[#This Row],[M1A]]-Table1[[#This Row],[AWAL]])</f>
        <v/>
      </c>
      <c r="H15" s="21"/>
      <c r="I15"/>
      <c r="J15"/>
      <c r="K1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5"/>
      <c r="M1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t="str">
        <f>SUBSTITUTE(SUBSTITUTE(SUBSTITUTE(Table1[[#This Row],[NAMA BARANG]]," ",""),".",""),"-","")</f>
        <v>BpKenkoKIspiderM</v>
      </c>
      <c r="O15" t="str">
        <f>IF(NOT(Table1[[#This Row],[M1B]]=""),"+-","")</f>
        <v/>
      </c>
    </row>
    <row r="16" spans="1:15">
      <c r="A16">
        <f>IF(Table1[[#This Row],[NAMA BARANG]]="","",IF(Table1[[#This Row],[TT]]&lt;1,"",COUNT(A$2:A15)+1))</f>
        <v>14</v>
      </c>
      <c r="B16" t="s">
        <v>18</v>
      </c>
      <c r="C16" s="19">
        <v>31</v>
      </c>
      <c r="D16" s="19" t="s">
        <v>19</v>
      </c>
      <c r="E1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31</v>
      </c>
      <c r="F16" s="21"/>
      <c r="G16" s="21" t="str">
        <f>IF(Table1[[#This Row],[M1A]]="","",Table1[[#This Row],[M1A]]-Table1[[#This Row],[AWAL]])</f>
        <v/>
      </c>
      <c r="H16" s="21"/>
      <c r="I16"/>
      <c r="J16"/>
      <c r="K1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6"/>
      <c r="M1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t="str">
        <f>SUBSTITUTE(SUBSTITUTE(SUBSTITUTE(Table1[[#This Row],[NAMA BARANG]]," ",""),".",""),"-","")</f>
        <v>BpKenkoKR6NaNoRay</v>
      </c>
      <c r="O16" t="str">
        <f>IF(NOT(Table1[[#This Row],[M1B]]=""),"+-","")</f>
        <v/>
      </c>
    </row>
    <row r="17" spans="1:15">
      <c r="A17">
        <f>IF(Table1[[#This Row],[NAMA BARANG]]="","",IF(Table1[[#This Row],[TT]]&lt;1,"",COUNT(A$2:A16)+1))</f>
        <v>15</v>
      </c>
      <c r="B17" t="s">
        <v>20</v>
      </c>
      <c r="C17" s="19">
        <v>40</v>
      </c>
      <c r="D17" s="19" t="s">
        <v>19</v>
      </c>
      <c r="E1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40</v>
      </c>
      <c r="F17" s="21"/>
      <c r="G17" s="21" t="str">
        <f>IF(Table1[[#This Row],[M1A]]="","",Table1[[#This Row],[M1A]]-Table1[[#This Row],[AWAL]])</f>
        <v/>
      </c>
      <c r="H17" s="21"/>
      <c r="I17"/>
      <c r="J17"/>
      <c r="K1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/>
      <c r="M1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t="str">
        <f>SUBSTITUTE(SUBSTITUTE(SUBSTITUTE(Table1[[#This Row],[NAMA BARANG]]," ",""),".",""),"-","")</f>
        <v>BpKenkoKR6NaNoTip</v>
      </c>
      <c r="O17" t="str">
        <f>IF(NOT(Table1[[#This Row],[M1B]]=""),"+-","")</f>
        <v/>
      </c>
    </row>
    <row r="18" spans="1:15">
      <c r="A18">
        <f>IF(Table1[[#This Row],[NAMA BARANG]]="","",IF(Table1[[#This Row],[TT]]&lt;1,"",COUNT(A$2:A17)+1))</f>
        <v>16</v>
      </c>
      <c r="B18" t="s">
        <v>21</v>
      </c>
      <c r="C18" s="19">
        <v>1</v>
      </c>
      <c r="D18" s="19" t="s">
        <v>14</v>
      </c>
      <c r="E1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8" s="21"/>
      <c r="G18" s="21" t="str">
        <f>IF(Table1[[#This Row],[M1A]]="","",Table1[[#This Row],[M1A]]-Table1[[#This Row],[AWAL]])</f>
        <v/>
      </c>
      <c r="H18" s="21"/>
      <c r="I18"/>
      <c r="J18"/>
      <c r="K1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8"/>
      <c r="M1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t="str">
        <f>SUBSTITUTE(SUBSTITUTE(SUBSTITUTE(Table1[[#This Row],[NAMA BARANG]]," ",""),".",""),"-","")</f>
        <v>BpKenkoMD2</v>
      </c>
      <c r="O18" t="str">
        <f>IF(NOT(Table1[[#This Row],[M1B]]=""),"+-","")</f>
        <v/>
      </c>
    </row>
    <row r="19" spans="1:15">
      <c r="A19">
        <f>IF(Table1[[#This Row],[NAMA BARANG]]="","",IF(Table1[[#This Row],[TT]]&lt;1,"",COUNT(A$2:A18)+1))</f>
        <v>17</v>
      </c>
      <c r="B19" t="s">
        <v>22</v>
      </c>
      <c r="C19" s="19">
        <v>74</v>
      </c>
      <c r="D19" s="19" t="s">
        <v>14</v>
      </c>
      <c r="E1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F19" s="21"/>
      <c r="G19" s="21" t="str">
        <f>IF(Table1[[#This Row],[M1A]]="","",Table1[[#This Row],[M1A]]-Table1[[#This Row],[AWAL]])</f>
        <v/>
      </c>
      <c r="H19" s="21"/>
      <c r="I19"/>
      <c r="J19"/>
      <c r="K1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/>
      <c r="M1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t="str">
        <f>SUBSTITUTE(SUBSTITUTE(SUBSTITUTE(Table1[[#This Row],[NAMA BARANG]]," ",""),".",""),"-","")</f>
        <v>BpKenkoSibiru</v>
      </c>
      <c r="O19" t="str">
        <f>IF(NOT(Table1[[#This Row],[M1B]]=""),"+-","")</f>
        <v/>
      </c>
    </row>
    <row r="20" spans="1:15">
      <c r="A20">
        <f>IF(Table1[[#This Row],[NAMA BARANG]]="","",IF(Table1[[#This Row],[TT]]&lt;1,"",COUNT(A$2:A19)+1))</f>
        <v>18</v>
      </c>
      <c r="B20" t="s">
        <v>23</v>
      </c>
      <c r="C20" s="19">
        <v>17</v>
      </c>
      <c r="D20" s="19" t="s">
        <v>14</v>
      </c>
      <c r="E2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17</v>
      </c>
      <c r="F20" s="21"/>
      <c r="G20" s="21" t="str">
        <f>IF(Table1[[#This Row],[M1A]]="","",Table1[[#This Row],[M1A]]-Table1[[#This Row],[AWAL]])</f>
        <v/>
      </c>
      <c r="H20" s="21"/>
      <c r="I20"/>
      <c r="J20"/>
      <c r="K2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0"/>
      <c r="M2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t="str">
        <f>SUBSTITUTE(SUBSTITUTE(SUBSTITUTE(Table1[[#This Row],[NAMA BARANG]]," ",""),".",""),"-","")</f>
        <v>BpKenkoTILSIHt</v>
      </c>
      <c r="O20" t="str">
        <f>IF(NOT(Table1[[#This Row],[M1B]]=""),"+-","")</f>
        <v/>
      </c>
    </row>
    <row r="21" spans="1:15">
      <c r="A21">
        <f>IF(Table1[[#This Row],[NAMA BARANG]]="","",IF(Table1[[#This Row],[TT]]&lt;1,"",COUNT(A$2:A20)+1))</f>
        <v>19</v>
      </c>
      <c r="B21" t="s">
        <v>24</v>
      </c>
      <c r="C21" s="19">
        <v>2</v>
      </c>
      <c r="D21" s="19" t="s">
        <v>25</v>
      </c>
      <c r="E2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1" s="21"/>
      <c r="G21" s="21" t="str">
        <f>IF(Table1[[#This Row],[M1A]]="","",Table1[[#This Row],[M1A]]-Table1[[#This Row],[AWAL]])</f>
        <v/>
      </c>
      <c r="H21" s="21"/>
      <c r="I21"/>
      <c r="J21"/>
      <c r="K2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/>
      <c r="M2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t="str">
        <f>SUBSTITUTE(SUBSTITUTE(SUBSTITUTE(Table1[[#This Row],[NAMA BARANG]]," ",""),".",""),"-","")</f>
        <v>BppenstandSTP300SGKenko</v>
      </c>
      <c r="O21" t="str">
        <f>IF(NOT(Table1[[#This Row],[M1B]]=""),"+-","")</f>
        <v/>
      </c>
    </row>
    <row r="22" spans="1:15">
      <c r="A22">
        <f>IF(Table1[[#This Row],[NAMA BARANG]]="","",IF(Table1[[#This Row],[TT]]&lt;1,"",COUNT(A$2:A21)+1))</f>
        <v>20</v>
      </c>
      <c r="B22" t="s">
        <v>26</v>
      </c>
      <c r="C22" s="19">
        <v>1</v>
      </c>
      <c r="D22" s="19" t="s">
        <v>14</v>
      </c>
      <c r="E2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2" s="21"/>
      <c r="G22" s="21" t="str">
        <f>IF(Table1[[#This Row],[M1A]]="","",Table1[[#This Row],[M1A]]-Table1[[#This Row],[AWAL]])</f>
        <v/>
      </c>
      <c r="H22" s="21"/>
      <c r="I22"/>
      <c r="J22"/>
      <c r="K2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/>
      <c r="M2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t="str">
        <f>SUBSTITUTE(SUBSTITUTE(SUBSTITUTE(Table1[[#This Row],[NAMA BARANG]]," ",""),".",""),"-","")</f>
        <v>BpSaharaKenkoht</v>
      </c>
      <c r="O22" t="str">
        <f>IF(NOT(Table1[[#This Row],[M1B]]=""),"+-","")</f>
        <v/>
      </c>
    </row>
    <row r="23" spans="1:15">
      <c r="A23">
        <f>IF(Table1[[#This Row],[NAMA BARANG]]="","",IF(Table1[[#This Row],[TT]]&lt;1,"",COUNT(A$2:A22)+1))</f>
        <v>21</v>
      </c>
      <c r="B23" t="s">
        <v>27</v>
      </c>
      <c r="C23" s="19">
        <v>1</v>
      </c>
      <c r="D23" s="19" t="s">
        <v>28</v>
      </c>
      <c r="E2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3" s="21"/>
      <c r="G23" s="21" t="str">
        <f>IF(Table1[[#This Row],[M1A]]="","",Table1[[#This Row],[M1A]]-Table1[[#This Row],[AWAL]])</f>
        <v/>
      </c>
      <c r="H23" s="21"/>
      <c r="I23"/>
      <c r="J23"/>
      <c r="K2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3"/>
      <c r="M2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t="str">
        <f>SUBSTITUTE(SUBSTITUTE(SUBSTITUTE(Table1[[#This Row],[NAMA BARANG]]," ",""),".",""),"-","")</f>
        <v>BT29203kembang</v>
      </c>
      <c r="O23" t="str">
        <f>IF(NOT(Table1[[#This Row],[M1B]]=""),"+-","")</f>
        <v/>
      </c>
    </row>
    <row r="24" spans="1:15">
      <c r="A24">
        <f>IF(Table1[[#This Row],[NAMA BARANG]]="","",IF(Table1[[#This Row],[TT]]&lt;1,"",COUNT(A$2:A23)+1))</f>
        <v>22</v>
      </c>
      <c r="B24" t="s">
        <v>30</v>
      </c>
      <c r="C24" s="19">
        <v>2</v>
      </c>
      <c r="D24" s="19">
        <v>60</v>
      </c>
      <c r="E2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4" s="21"/>
      <c r="G24" s="21" t="str">
        <f>IF(Table1[[#This Row],[M1A]]="","",Table1[[#This Row],[M1A]]-Table1[[#This Row],[AWAL]])</f>
        <v/>
      </c>
      <c r="H24" s="21"/>
      <c r="I24"/>
      <c r="J24"/>
      <c r="K2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4"/>
      <c r="M2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t="str">
        <f>SUBSTITUTE(SUBSTITUTE(SUBSTITUTE(Table1[[#This Row],[NAMA BARANG]]," ",""),".",""),"-","")</f>
        <v>BT322401kembang</v>
      </c>
      <c r="O24" t="str">
        <f>IF(NOT(Table1[[#This Row],[M1B]]=""),"+-","")</f>
        <v/>
      </c>
    </row>
    <row r="25" spans="1:15">
      <c r="A25">
        <f>IF(Table1[[#This Row],[NAMA BARANG]]="","",IF(Table1[[#This Row],[TT]]&lt;1,"",COUNT(A$2:A24)+1))</f>
        <v>23</v>
      </c>
      <c r="B25" t="s">
        <v>31</v>
      </c>
      <c r="C25" s="19">
        <v>2</v>
      </c>
      <c r="D25" s="19" t="s">
        <v>32</v>
      </c>
      <c r="E2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5" s="21">
        <v>1</v>
      </c>
      <c r="G25" s="21">
        <f>IF(Table1[[#This Row],[M1A]]="","",Table1[[#This Row],[M1A]]-Table1[[#This Row],[AWAL]])</f>
        <v>-1</v>
      </c>
      <c r="H25" s="21"/>
      <c r="I25"/>
      <c r="J25"/>
      <c r="K2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5"/>
      <c r="M2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t="str">
        <f>SUBSTITUTE(SUBSTITUTE(SUBSTITUTE(Table1[[#This Row],[NAMA BARANG]]," ",""),".",""),"-","")</f>
        <v>BussinesfileFPP320A4Kenko</v>
      </c>
      <c r="O25" t="str">
        <f>IF(NOT(Table1[[#This Row],[M1B]]=""),"+-","")</f>
        <v>+-</v>
      </c>
    </row>
    <row r="26" spans="1:15">
      <c r="A26">
        <f>IF(Table1[[#This Row],[NAMA BARANG]]="","",IF(Table1[[#This Row],[TT]]&lt;1,"",COUNT(A$2:A25)+1))</f>
        <v>24</v>
      </c>
      <c r="B26" t="s">
        <v>33</v>
      </c>
      <c r="C26" s="19">
        <v>3</v>
      </c>
      <c r="D26" s="19" t="s">
        <v>34</v>
      </c>
      <c r="E2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6" s="21"/>
      <c r="G26" s="21" t="str">
        <f>IF(Table1[[#This Row],[M1A]]="","",Table1[[#This Row],[M1A]]-Table1[[#This Row],[AWAL]])</f>
        <v/>
      </c>
      <c r="H26" s="21"/>
      <c r="I26"/>
      <c r="J26"/>
      <c r="K2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6"/>
      <c r="M2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t="str">
        <f>SUBSTITUTE(SUBSTITUTE(SUBSTITUTE(Table1[[#This Row],[NAMA BARANG]]," ",""),".",""),"-","")</f>
        <v>CallJKPKC0711HC</v>
      </c>
      <c r="O26" t="str">
        <f>IF(NOT(Table1[[#This Row],[M1B]]=""),"+-","")</f>
        <v/>
      </c>
    </row>
    <row r="27" spans="1:15">
      <c r="A27">
        <f>IF(Table1[[#This Row],[NAMA BARANG]]="","",IF(Table1[[#This Row],[TT]]&lt;1,"",COUNT(A$2:A26)+1))</f>
        <v>25</v>
      </c>
      <c r="B27" t="s">
        <v>35</v>
      </c>
      <c r="C27" s="19">
        <v>3</v>
      </c>
      <c r="D27" s="19" t="s">
        <v>36</v>
      </c>
      <c r="E2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7" s="21"/>
      <c r="G27" s="21" t="str">
        <f>IF(Table1[[#This Row],[M1A]]="","",Table1[[#This Row],[M1A]]-Table1[[#This Row],[AWAL]])</f>
        <v/>
      </c>
      <c r="H27" s="21"/>
      <c r="I27"/>
      <c r="J27"/>
      <c r="K2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7"/>
      <c r="M2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t="str">
        <f>SUBSTITUTE(SUBSTITUTE(SUBSTITUTE(Table1[[#This Row],[NAMA BARANG]]," ",""),".",""),"-","")</f>
        <v>ClearHoldersolidCH840A4Kenko</v>
      </c>
      <c r="O27" t="str">
        <f>IF(NOT(Table1[[#This Row],[M1B]]=""),"+-","")</f>
        <v/>
      </c>
    </row>
    <row r="28" spans="1:15">
      <c r="A28" s="4">
        <f>IF(Table1[[#This Row],[NAMA BARANG]]="","",IF(Table1[[#This Row],[TT]]&lt;1,"",COUNT(A$2:A27)+1))</f>
        <v>26</v>
      </c>
      <c r="B28" s="20" t="s">
        <v>2764</v>
      </c>
      <c r="D28" s="19" t="s">
        <v>2824</v>
      </c>
      <c r="E2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8" s="24">
        <v>1</v>
      </c>
      <c r="G28" s="24">
        <f>IF(Table1[[#This Row],[M1A]]="","",Table1[[#This Row],[M1A]]-Table1[[#This Row],[AWAL]])</f>
        <v>1</v>
      </c>
      <c r="H28" s="24"/>
      <c r="I28" s="23"/>
      <c r="J28" s="23"/>
      <c r="K2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28" s="23"/>
      <c r="M2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s="4" t="str">
        <f>SUBSTITUTE(SUBSTITUTE(SUBSTITUTE(Table1[[#This Row],[NAMA BARANG]]," ",""),".",""),"-","")</f>
        <v>ClipTrigonalJKno3</v>
      </c>
      <c r="O28" t="str">
        <f>IF(NOT(Table1[[#This Row],[M1B]]=""),"+-","")</f>
        <v>+-</v>
      </c>
    </row>
    <row r="29" spans="1:15">
      <c r="A29">
        <f>IF(Table1[[#This Row],[NAMA BARANG]]="","",IF(Table1[[#This Row],[TT]]&lt;1,"",COUNT(A$2:A28)+1))</f>
        <v>27</v>
      </c>
      <c r="B29" t="s">
        <v>2708</v>
      </c>
      <c r="C29" s="19">
        <v>1</v>
      </c>
      <c r="D29" s="19" t="s">
        <v>2709</v>
      </c>
      <c r="E2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29" s="21">
        <v>5</v>
      </c>
      <c r="G29" s="21">
        <f>IF(Table1[[#This Row],[M1A]]="","",Table1[[#This Row],[M1A]]-Table1[[#This Row],[AWAL]])</f>
        <v>4</v>
      </c>
      <c r="H29" s="21"/>
      <c r="I29"/>
      <c r="J29"/>
      <c r="K2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29"/>
      <c r="M2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t="str">
        <f>SUBSTITUTE(SUBSTITUTE(SUBSTITUTE(Table1[[#This Row],[NAMA BARANG]]," ",""),".",""),"-","")</f>
        <v>ClipwarnaKenko3100</v>
      </c>
      <c r="O29" t="str">
        <f>IF(NOT(Table1[[#This Row],[M1B]]=""),"+-","")</f>
        <v>+-</v>
      </c>
    </row>
    <row r="30" spans="1:15">
      <c r="A30">
        <f>IF(Table1[[#This Row],[NAMA BARANG]]="","",IF(Table1[[#This Row],[TT]]&lt;1,"",COUNT(A$2:A29)+1))</f>
        <v>28</v>
      </c>
      <c r="B30" t="s">
        <v>37</v>
      </c>
      <c r="C30" s="19">
        <v>2</v>
      </c>
      <c r="D30" s="19" t="s">
        <v>38</v>
      </c>
      <c r="E3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30" s="21"/>
      <c r="G30" s="21" t="str">
        <f>IF(Table1[[#This Row],[M1A]]="","",Table1[[#This Row],[M1A]]-Table1[[#This Row],[AWAL]])</f>
        <v/>
      </c>
      <c r="H30" s="21"/>
      <c r="I30"/>
      <c r="J30"/>
      <c r="K3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0"/>
      <c r="M3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t="str">
        <f>SUBSTITUTE(SUBSTITUTE(SUBSTITUTE(Table1[[#This Row],[NAMA BARANG]]," ",""),".",""),"-","")</f>
        <v>CrayonKenko12wminiputarClassic(PVCBag)</v>
      </c>
      <c r="O30" t="str">
        <f>IF(NOT(Table1[[#This Row],[M1B]]=""),"+-","")</f>
        <v/>
      </c>
    </row>
    <row r="31" spans="1:15">
      <c r="A31">
        <f>IF(Table1[[#This Row],[NAMA BARANG]]="","",IF(Table1[[#This Row],[TT]]&lt;1,"",COUNT(A$2:A30)+1))</f>
        <v>29</v>
      </c>
      <c r="B31" t="s">
        <v>40</v>
      </c>
      <c r="C31" s="19">
        <v>11</v>
      </c>
      <c r="D31" s="19" t="s">
        <v>11</v>
      </c>
      <c r="E3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F31" s="21"/>
      <c r="G31" s="21" t="str">
        <f>IF(Table1[[#This Row],[M1A]]="","",Table1[[#This Row],[M1A]]-Table1[[#This Row],[AWAL]])</f>
        <v/>
      </c>
      <c r="H31" s="21"/>
      <c r="I31"/>
      <c r="J31"/>
      <c r="K3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1"/>
      <c r="M3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t="str">
        <f>SUBSTITUTE(SUBSTITUTE(SUBSTITUTE(Table1[[#This Row],[NAMA BARANG]]," ",""),".",""),"-","")</f>
        <v>Crayonputar24AGEEiEiKenko</v>
      </c>
      <c r="O31" t="str">
        <f>IF(NOT(Table1[[#This Row],[M1B]]=""),"+-","")</f>
        <v/>
      </c>
    </row>
    <row r="32" spans="1:15">
      <c r="A32">
        <f>IF(Table1[[#This Row],[NAMA BARANG]]="","",IF(Table1[[#This Row],[TT]]&lt;1,"",COUNT(A$2:A31)+1))</f>
        <v>30</v>
      </c>
      <c r="B32" t="s">
        <v>41</v>
      </c>
      <c r="C32" s="19">
        <v>30</v>
      </c>
      <c r="D32" s="19" t="s">
        <v>11</v>
      </c>
      <c r="E3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30</v>
      </c>
      <c r="F32" s="21"/>
      <c r="G32" s="21" t="str">
        <f>IF(Table1[[#This Row],[M1A]]="","",Table1[[#This Row],[M1A]]-Table1[[#This Row],[AWAL]])</f>
        <v/>
      </c>
      <c r="H32" s="21"/>
      <c r="I32"/>
      <c r="J32"/>
      <c r="K3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2"/>
      <c r="M3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t="str">
        <f>SUBSTITUTE(SUBSTITUTE(SUBSTITUTE(Table1[[#This Row],[NAMA BARANG]]," ",""),".",""),"-","")</f>
        <v>Crayonputar24SnoopyEiEiKenko</v>
      </c>
      <c r="O32" t="str">
        <f>IF(NOT(Table1[[#This Row],[M1B]]=""),"+-","")</f>
        <v/>
      </c>
    </row>
    <row r="33" spans="1:15">
      <c r="A33">
        <f>IF(Table1[[#This Row],[NAMA BARANG]]="","",IF(Table1[[#This Row],[TT]]&lt;1,"",COUNT(A$2:A32)+1))</f>
        <v>31</v>
      </c>
      <c r="B33" t="s">
        <v>42</v>
      </c>
      <c r="C33" s="19">
        <v>1</v>
      </c>
      <c r="D33" s="19">
        <v>72</v>
      </c>
      <c r="E3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3" s="21"/>
      <c r="G33" s="21" t="str">
        <f>IF(Table1[[#This Row],[M1A]]="","",Table1[[#This Row],[M1A]]-Table1[[#This Row],[AWAL]])</f>
        <v/>
      </c>
      <c r="H33" s="21"/>
      <c r="I33"/>
      <c r="J33"/>
      <c r="K3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3"/>
      <c r="M3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t="str">
        <f>SUBSTITUTE(SUBSTITUTE(SUBSTITUTE(Table1[[#This Row],[NAMA BARANG]]," ",""),".",""),"-","")</f>
        <v>CrayonTiTi24wputarpendek</v>
      </c>
      <c r="O33" t="str">
        <f>IF(NOT(Table1[[#This Row],[M1B]]=""),"+-","")</f>
        <v/>
      </c>
    </row>
    <row r="34" spans="1:15">
      <c r="A34">
        <f>IF(Table1[[#This Row],[NAMA BARANG]]="","",IF(Table1[[#This Row],[TT]]&lt;1,"",COUNT(A$2:A33)+1))</f>
        <v>32</v>
      </c>
      <c r="B34" t="s">
        <v>44</v>
      </c>
      <c r="C34" s="23">
        <v>1</v>
      </c>
      <c r="D34" s="19" t="s">
        <v>43</v>
      </c>
      <c r="E3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4" s="21"/>
      <c r="G34" s="21" t="str">
        <f>IF(Table1[[#This Row],[M1A]]="","",Table1[[#This Row],[M1A]]-Table1[[#This Row],[AWAL]])</f>
        <v/>
      </c>
      <c r="H34" s="21"/>
      <c r="I34"/>
      <c r="J34"/>
      <c r="K3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4"/>
      <c r="M3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t="str">
        <f>SUBSTITUTE(SUBSTITUTE(SUBSTITUTE(Table1[[#This Row],[NAMA BARANG]]," ",""),".",""),"-","")</f>
        <v>CutterKenko918c</v>
      </c>
      <c r="O34" t="str">
        <f>IF(NOT(Table1[[#This Row],[M1B]]=""),"+-","")</f>
        <v/>
      </c>
    </row>
    <row r="35" spans="1:15">
      <c r="A35" s="4">
        <f>IF(Table1[[#This Row],[NAMA BARANG]]="","",IF(Table1[[#This Row],[TT]]&lt;1,"",COUNT(A$2:A34)+1))</f>
        <v>33</v>
      </c>
      <c r="B35" t="s">
        <v>2696</v>
      </c>
      <c r="C35" s="19">
        <v>2</v>
      </c>
      <c r="D35" s="19" t="s">
        <v>2697</v>
      </c>
      <c r="E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5" s="21">
        <v>3</v>
      </c>
      <c r="G35" s="24">
        <f>IF(Table1[[#This Row],[M1A]]="","",Table1[[#This Row],[M1A]]-Table1[[#This Row],[AWAL]])</f>
        <v>1</v>
      </c>
      <c r="H35" s="21"/>
      <c r="I35"/>
      <c r="J35"/>
      <c r="K3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35"/>
      <c r="M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t="str">
        <f>SUBSTITUTE(SUBSTITUTE(SUBSTITUTE(Table1[[#This Row],[NAMA BARANG]]," ",""),".",""),"-","")</f>
        <v>CutterKenkoA300</v>
      </c>
      <c r="O35" t="str">
        <f>IF(NOT(Table1[[#This Row],[M1B]]=""),"+-","")</f>
        <v>+-</v>
      </c>
    </row>
    <row r="36" spans="1:15">
      <c r="A36">
        <f>IF(Table1[[#This Row],[NAMA BARANG]]="","",IF(Table1[[#This Row],[TT]]&lt;1,"",COUNT(A$2:A35)+1))</f>
        <v>34</v>
      </c>
      <c r="B36" t="s">
        <v>46</v>
      </c>
      <c r="C36" s="19">
        <v>3</v>
      </c>
      <c r="D36" s="19" t="s">
        <v>47</v>
      </c>
      <c r="E3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6" s="21"/>
      <c r="G36" s="21" t="str">
        <f>IF(Table1[[#This Row],[M1A]]="","",Table1[[#This Row],[M1A]]-Table1[[#This Row],[AWAL]])</f>
        <v/>
      </c>
      <c r="H36" s="21"/>
      <c r="I36"/>
      <c r="J36"/>
      <c r="K3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6"/>
      <c r="M3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t="str">
        <f>SUBSTITUTE(SUBSTITUTE(SUBSTITUTE(Table1[[#This Row],[NAMA BARANG]]," ",""),".",""),"-","")</f>
        <v>DispenserJKTD25</v>
      </c>
      <c r="O36" t="str">
        <f>IF(NOT(Table1[[#This Row],[M1B]]=""),"+-","")</f>
        <v/>
      </c>
    </row>
    <row r="37" spans="1:15">
      <c r="A37">
        <f>IF(Table1[[#This Row],[NAMA BARANG]]="","",IF(Table1[[#This Row],[TT]]&lt;1,"",COUNT(A$2:A36)+1))</f>
        <v>35</v>
      </c>
      <c r="B37" t="s">
        <v>48</v>
      </c>
      <c r="C37" s="19">
        <v>3</v>
      </c>
      <c r="D37" s="19" t="s">
        <v>2710</v>
      </c>
      <c r="E3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7" s="21"/>
      <c r="G37" s="21" t="str">
        <f>IF(Table1[[#This Row],[M1A]]="","",Table1[[#This Row],[M1A]]-Table1[[#This Row],[AWAL]])</f>
        <v/>
      </c>
      <c r="H37" s="21"/>
      <c r="I37"/>
      <c r="J37"/>
      <c r="K3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7"/>
      <c r="M3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t="str">
        <f>SUBSTITUTE(SUBSTITUTE(SUBSTITUTE(Table1[[#This Row],[NAMA BARANG]]," ",""),".",""),"-","")</f>
        <v>ExpandingfilleJK2638</v>
      </c>
      <c r="O37" t="str">
        <f>IF(NOT(Table1[[#This Row],[M1B]]=""),"+-","")</f>
        <v/>
      </c>
    </row>
    <row r="38" spans="1:15">
      <c r="A38">
        <f>IF(Table1[[#This Row],[NAMA BARANG]]="","",IF(Table1[[#This Row],[TT]]&lt;1,"",COUNT(A$2:A37)+1))</f>
        <v>36</v>
      </c>
      <c r="B38" t="s">
        <v>50</v>
      </c>
      <c r="C38" s="19">
        <v>6</v>
      </c>
      <c r="D38" s="19" t="s">
        <v>51</v>
      </c>
      <c r="E3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38" s="21"/>
      <c r="G38" s="21" t="str">
        <f>IF(Table1[[#This Row],[M1A]]="","",Table1[[#This Row],[M1A]]-Table1[[#This Row],[AWAL]])</f>
        <v/>
      </c>
      <c r="H38" s="21"/>
      <c r="I38"/>
      <c r="J38"/>
      <c r="K3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8"/>
      <c r="M3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t="str">
        <f>SUBSTITUTE(SUBSTITUTE(SUBSTITUTE(Table1[[#This Row],[NAMA BARANG]]," ",""),".",""),"-","")</f>
        <v>Garisan30cmKenkoF4(1box=120)</v>
      </c>
      <c r="O38" t="str">
        <f>IF(NOT(Table1[[#This Row],[M1B]]=""),"+-","")</f>
        <v/>
      </c>
    </row>
    <row r="39" spans="1:15">
      <c r="A39">
        <f>IF(Table1[[#This Row],[NAMA BARANG]]="","",IF(Table1[[#This Row],[TT]]&lt;1,"",COUNT(A$2:A38)+1))</f>
        <v>37</v>
      </c>
      <c r="B39" t="s">
        <v>52</v>
      </c>
      <c r="C39" s="19">
        <v>1</v>
      </c>
      <c r="D39" s="19" t="s">
        <v>53</v>
      </c>
      <c r="E3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9" s="21"/>
      <c r="G39" s="21" t="str">
        <f>IF(Table1[[#This Row],[M1A]]="","",Table1[[#This Row],[M1A]]-Table1[[#This Row],[AWAL]])</f>
        <v/>
      </c>
      <c r="H39" s="21"/>
      <c r="I39"/>
      <c r="J39"/>
      <c r="K3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39"/>
      <c r="M3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9" t="str">
        <f>SUBSTITUTE(SUBSTITUTE(SUBSTITUTE(Table1[[#This Row],[NAMA BARANG]]," ",""),".",""),"-","")</f>
        <v>Garisanbesi60cmKenko</v>
      </c>
      <c r="O39" t="str">
        <f>IF(NOT(Table1[[#This Row],[M1B]]=""),"+-","")</f>
        <v/>
      </c>
    </row>
    <row r="40" spans="1:15">
      <c r="A40" s="4">
        <f>IF(Table1[[#This Row],[NAMA BARANG]]="","",IF(Table1[[#This Row],[TT]]&lt;1,"",COUNT(A$2:A39)+1))</f>
        <v>38</v>
      </c>
      <c r="B40" t="s">
        <v>54</v>
      </c>
      <c r="C40" s="19">
        <v>9</v>
      </c>
      <c r="D40" s="19" t="s">
        <v>91</v>
      </c>
      <c r="E4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0" s="21">
        <v>6</v>
      </c>
      <c r="G40" s="24">
        <f>IF(Table1[[#This Row],[M1A]]="","",Table1[[#This Row],[M1A]]-Table1[[#This Row],[AWAL]])</f>
        <v>-3</v>
      </c>
      <c r="H40" s="21"/>
      <c r="I40"/>
      <c r="J40"/>
      <c r="K4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0"/>
      <c r="M4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0" t="str">
        <f>SUBSTITUTE(SUBSTITUTE(SUBSTITUTE(Table1[[#This Row],[NAMA BARANG]]," ",""),".",""),"-","")</f>
        <v>GuntingKenkoSC838</v>
      </c>
      <c r="O40" t="str">
        <f>IF(NOT(Table1[[#This Row],[M1B]]=""),"+-","")</f>
        <v>+-</v>
      </c>
    </row>
    <row r="41" spans="1:15">
      <c r="A41">
        <f>IF(Table1[[#This Row],[NAMA BARANG]]="","",IF(Table1[[#This Row],[TT]]&lt;1,"",COUNT(A$2:A40)+1))</f>
        <v>39</v>
      </c>
      <c r="B41" t="s">
        <v>2714</v>
      </c>
      <c r="C41" s="19">
        <v>1</v>
      </c>
      <c r="D41" s="19" t="s">
        <v>2715</v>
      </c>
      <c r="E4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17</v>
      </c>
      <c r="F41" s="21">
        <v>17</v>
      </c>
      <c r="G41" s="21">
        <f>IF(Table1[[#This Row],[M1A]]="","",Table1[[#This Row],[M1A]]-Table1[[#This Row],[AWAL]])</f>
        <v>16</v>
      </c>
      <c r="H41" s="21"/>
      <c r="I41"/>
      <c r="J41"/>
      <c r="K4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1"/>
      <c r="M4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1" t="str">
        <f>SUBSTITUTE(SUBSTITUTE(SUBSTITUTE(Table1[[#This Row],[NAMA BARANG]]," ",""),".",""),"-","")</f>
        <v>IsicutterKenkoA100kecil</v>
      </c>
      <c r="O41" t="str">
        <f>IF(NOT(Table1[[#This Row],[M1B]]=""),"+-","")</f>
        <v>+-</v>
      </c>
    </row>
    <row r="42" spans="1:15">
      <c r="A42" s="4">
        <f>IF(Table1[[#This Row],[NAMA BARANG]]="","",IF(Table1[[#This Row],[TT]]&lt;1,"",COUNT(A$2:A41)+1))</f>
        <v>40</v>
      </c>
      <c r="B42" s="20" t="s">
        <v>2925</v>
      </c>
      <c r="D42" s="19" t="s">
        <v>2674</v>
      </c>
      <c r="E4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42" s="24">
        <v>14</v>
      </c>
      <c r="G42" s="24">
        <f>IF(Table1[[#This Row],[M1A]]="","",Table1[[#This Row],[M1A]]-Table1[[#This Row],[AWAL]])</f>
        <v>14</v>
      </c>
      <c r="H42" s="24"/>
      <c r="I42" s="23"/>
      <c r="J42" s="23"/>
      <c r="K4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2" s="23"/>
      <c r="M4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s="4" t="str">
        <f>SUBSTITUTE(SUBSTITUTE(SUBSTITUTE(Table1[[#This Row],[NAMA BARANG]]," ",""),".",""),"-","")</f>
        <v>IsicutterKenkoL150besar</v>
      </c>
      <c r="O42" t="str">
        <f>IF(NOT(Table1[[#This Row],[M1B]]=""),"+-","")</f>
        <v>+-</v>
      </c>
    </row>
    <row r="43" spans="1:15">
      <c r="A43">
        <f>IF(Table1[[#This Row],[NAMA BARANG]]="","",IF(Table1[[#This Row],[TT]]&lt;1,"",COUNT(A$2:A42)+1))</f>
        <v>41</v>
      </c>
      <c r="B43" t="s">
        <v>56</v>
      </c>
      <c r="C43" s="19">
        <v>4</v>
      </c>
      <c r="D43" s="19" t="s">
        <v>57</v>
      </c>
      <c r="E4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43" s="21"/>
      <c r="G43" s="21" t="str">
        <f>IF(Table1[[#This Row],[M1A]]="","",Table1[[#This Row],[M1A]]-Table1[[#This Row],[AWAL]])</f>
        <v/>
      </c>
      <c r="H43" s="21"/>
      <c r="I43"/>
      <c r="J43"/>
      <c r="K4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/>
      <c r="M4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t="str">
        <f>SUBSTITUTE(SUBSTITUTE(SUBSTITUTE(Table1[[#This Row],[NAMA BARANG]]," ",""),".",""),"-","")</f>
        <v>JangkaJKMS402</v>
      </c>
      <c r="O43" t="str">
        <f>IF(NOT(Table1[[#This Row],[M1B]]=""),"+-","")</f>
        <v/>
      </c>
    </row>
    <row r="44" spans="1:15">
      <c r="A44">
        <f>IF(Table1[[#This Row],[NAMA BARANG]]="","",IF(Table1[[#This Row],[TT]]&lt;1,"",COUNT(A$2:A43)+1))</f>
        <v>42</v>
      </c>
      <c r="B44" t="s">
        <v>58</v>
      </c>
      <c r="C44" s="19">
        <v>1</v>
      </c>
      <c r="D44" s="19" t="s">
        <v>2716</v>
      </c>
      <c r="E4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4" s="21"/>
      <c r="G44" s="21" t="str">
        <f>IF(Table1[[#This Row],[M1A]]="","",Table1[[#This Row],[M1A]]-Table1[[#This Row],[AWAL]])</f>
        <v/>
      </c>
      <c r="H44" s="21"/>
      <c r="I44"/>
      <c r="J44"/>
      <c r="K4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/>
      <c r="M4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t="str">
        <f>SUBSTITUTE(SUBSTITUTE(SUBSTITUTE(Table1[[#This Row],[NAMA BARANG]]," ",""),".",""),"-","")</f>
        <v>JangkaJKMS406</v>
      </c>
      <c r="O44" t="str">
        <f>IF(NOT(Table1[[#This Row],[M1B]]=""),"+-","")</f>
        <v/>
      </c>
    </row>
    <row r="45" spans="1:15">
      <c r="A45">
        <f>IF(Table1[[#This Row],[NAMA BARANG]]="","",IF(Table1[[#This Row],[TT]]&lt;1,"",COUNT(A$2:A44)+1))</f>
        <v>43</v>
      </c>
      <c r="B45" t="s">
        <v>2617</v>
      </c>
      <c r="C45" s="19">
        <v>1</v>
      </c>
      <c r="D45" s="19">
        <v>300</v>
      </c>
      <c r="E4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5" s="21"/>
      <c r="G45" s="21" t="str">
        <f>IF(Table1[[#This Row],[M1A]]="","",Table1[[#This Row],[M1A]]-Table1[[#This Row],[AWAL]])</f>
        <v/>
      </c>
      <c r="H45" s="21"/>
      <c r="I45"/>
      <c r="J45"/>
      <c r="K4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5"/>
      <c r="M4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5" t="str">
        <f>SUBSTITUTE(SUBSTITUTE(SUBSTITUTE(Table1[[#This Row],[NAMA BARANG]]," ",""),".",""),"-","")</f>
        <v>LleafA550koalaMTKkotak</v>
      </c>
      <c r="O45" t="str">
        <f>IF(NOT(Table1[[#This Row],[M1B]]=""),"+-","")</f>
        <v/>
      </c>
    </row>
    <row r="46" spans="1:15">
      <c r="A46">
        <f>IF(Table1[[#This Row],[NAMA BARANG]]="","",IF(Table1[[#This Row],[TT]]&lt;1,"",COUNT(A$2:A45)+1))</f>
        <v>44</v>
      </c>
      <c r="B46" t="s">
        <v>60</v>
      </c>
      <c r="C46" s="19">
        <v>5</v>
      </c>
      <c r="D46" s="19" t="s">
        <v>61</v>
      </c>
      <c r="E4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46" s="21"/>
      <c r="G46" s="21" t="str">
        <f>IF(Table1[[#This Row],[M1A]]="","",Table1[[#This Row],[M1A]]-Table1[[#This Row],[AWAL]])</f>
        <v/>
      </c>
      <c r="H46" s="21"/>
      <c r="I46"/>
      <c r="J46"/>
      <c r="K4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6"/>
      <c r="M4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6" t="str">
        <f>SUBSTITUTE(SUBSTITUTE(SUBSTITUTE(Table1[[#This Row],[NAMA BARANG]]," ",""),".",""),"-","")</f>
        <v>LLeafB5100JK</v>
      </c>
      <c r="O46" t="str">
        <f>IF(NOT(Table1[[#This Row],[M1B]]=""),"+-","")</f>
        <v/>
      </c>
    </row>
    <row r="47" spans="1:15">
      <c r="A47">
        <f>IF(Table1[[#This Row],[NAMA BARANG]]="","",IF(Table1[[#This Row],[TT]]&lt;1,"",COUNT(A$2:A46)+1))</f>
        <v>45</v>
      </c>
      <c r="B47" t="s">
        <v>62</v>
      </c>
      <c r="C47" s="19">
        <v>15</v>
      </c>
      <c r="D47" s="19">
        <v>192</v>
      </c>
      <c r="E4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7" s="21">
        <v>1</v>
      </c>
      <c r="G47" s="21">
        <f>IF(Table1[[#This Row],[M1A]]="","",Table1[[#This Row],[M1A]]-Table1[[#This Row],[AWAL]])</f>
        <v>-14</v>
      </c>
      <c r="H47" s="21"/>
      <c r="I47"/>
      <c r="J47"/>
      <c r="K4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/>
      <c r="M4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t="str">
        <f>SUBSTITUTE(SUBSTITUTE(SUBSTITUTE(Table1[[#This Row],[NAMA BARANG]]," ",""),".",""),"-","")</f>
        <v>LLeafJAA550</v>
      </c>
      <c r="O47" t="str">
        <f>IF(NOT(Table1[[#This Row],[M1B]]=""),"+-","")</f>
        <v>+-</v>
      </c>
    </row>
    <row r="48" spans="1:15">
      <c r="A48" s="4">
        <f>IF(Table1[[#This Row],[NAMA BARANG]]="","",IF(Table1[[#This Row],[TT]]&lt;1,"",COUNT(A$2:A47)+1))</f>
        <v>46</v>
      </c>
      <c r="B48" t="s">
        <v>63</v>
      </c>
      <c r="C48" s="19">
        <v>156</v>
      </c>
      <c r="D48" s="19" t="s">
        <v>34</v>
      </c>
      <c r="E4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156</v>
      </c>
      <c r="F48" s="21"/>
      <c r="G48" s="24" t="str">
        <f>IF(Table1[[#This Row],[M1A]]="","",Table1[[#This Row],[M1A]]-Table1[[#This Row],[AWAL]])</f>
        <v/>
      </c>
      <c r="H48" s="21"/>
      <c r="I48"/>
      <c r="J48"/>
      <c r="K4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/>
      <c r="M4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8" t="str">
        <f>SUBSTITUTE(SUBSTITUTE(SUBSTITUTE(Table1[[#This Row],[NAMA BARANG]]," ",""),".",""),"-","")</f>
        <v>LLeafJAB550</v>
      </c>
      <c r="O48" t="str">
        <f>IF(NOT(Table1[[#This Row],[M1B]]=""),"+-","")</f>
        <v/>
      </c>
    </row>
    <row r="49" spans="1:15">
      <c r="A49">
        <f>IF(Table1[[#This Row],[NAMA BARANG]]="","",IF(Table1[[#This Row],[TT]]&lt;1,"",COUNT(A$2:A48)+1))</f>
        <v>47</v>
      </c>
      <c r="B49" t="s">
        <v>2658</v>
      </c>
      <c r="C49" s="19">
        <v>3</v>
      </c>
      <c r="D49" s="19" t="s">
        <v>64</v>
      </c>
      <c r="E4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49" s="21"/>
      <c r="G49" s="21" t="str">
        <f>IF(Table1[[#This Row],[M1A]]="","",Table1[[#This Row],[M1A]]-Table1[[#This Row],[AWAL]])</f>
        <v/>
      </c>
      <c r="H49" s="21"/>
      <c r="I49"/>
      <c r="J49"/>
      <c r="K4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/>
      <c r="M4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t="str">
        <f>SUBSTITUTE(SUBSTITUTE(SUBSTITUTE(Table1[[#This Row],[NAMA BARANG]]," ",""),".",""),"-","")</f>
        <v>LLeafJKA5tanpaCoverMixMogu/Minim/Mola(4)</v>
      </c>
      <c r="O49" t="str">
        <f>IF(NOT(Table1[[#This Row],[M1B]]=""),"+-","")</f>
        <v/>
      </c>
    </row>
    <row r="50" spans="1:15">
      <c r="A50">
        <f>IF(Table1[[#This Row],[NAMA BARANG]]="","",IF(Table1[[#This Row],[TT]]&lt;1,"",COUNT(A$2:A49)+1))</f>
        <v>48</v>
      </c>
      <c r="B50" t="s">
        <v>65</v>
      </c>
      <c r="C50" s="19">
        <v>5</v>
      </c>
      <c r="D50" s="19">
        <v>1000</v>
      </c>
      <c r="E5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50" s="21">
        <v>4</v>
      </c>
      <c r="G50" s="21">
        <f>IF(Table1[[#This Row],[M1A]]="","",Table1[[#This Row],[M1A]]-Table1[[#This Row],[AWAL]])</f>
        <v>-1</v>
      </c>
      <c r="H50" s="21"/>
      <c r="I50"/>
      <c r="J50"/>
      <c r="K5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0"/>
      <c r="M5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0" t="str">
        <f>SUBSTITUTE(SUBSTITUTE(SUBSTITUTE(Table1[[#This Row],[NAMA BARANG]]," ",""),".",""),"-","")</f>
        <v>LabelLB1LY(1brs)JK(titip)K</v>
      </c>
      <c r="O50" t="str">
        <f>IF(NOT(Table1[[#This Row],[M1B]]=""),"+-","")</f>
        <v>+-</v>
      </c>
    </row>
    <row r="51" spans="1:15">
      <c r="A51" s="4">
        <f>IF(Table1[[#This Row],[NAMA BARANG]]="","",IF(Table1[[#This Row],[TT]]&lt;1,"",COUNT(A$2:A50)+1))</f>
        <v>49</v>
      </c>
      <c r="B51" t="s">
        <v>66</v>
      </c>
      <c r="C51" s="19">
        <v>2</v>
      </c>
      <c r="D51" s="19" t="s">
        <v>67</v>
      </c>
      <c r="E5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1" s="21"/>
      <c r="G51" s="24" t="str">
        <f>IF(Table1[[#This Row],[M1A]]="","",Table1[[#This Row],[M1A]]-Table1[[#This Row],[AWAL]])</f>
        <v/>
      </c>
      <c r="H51" s="21"/>
      <c r="I51"/>
      <c r="J51"/>
      <c r="K5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1"/>
      <c r="M5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t="str">
        <f>SUBSTITUTE(SUBSTITUTE(SUBSTITUTE(Table1[[#This Row],[NAMA BARANG]]," ",""),".",""),"-","")</f>
        <v>LemKenkoGT406</v>
      </c>
      <c r="O51" t="str">
        <f>IF(NOT(Table1[[#This Row],[M1B]]=""),"+-","")</f>
        <v/>
      </c>
    </row>
    <row r="52" spans="1:15">
      <c r="A52">
        <f>IF(Table1[[#This Row],[NAMA BARANG]]="","",IF(Table1[[#This Row],[TT]]&lt;1,"",COUNT(A$2:A51)+1))</f>
        <v>50</v>
      </c>
      <c r="B52" t="s">
        <v>2813</v>
      </c>
      <c r="C52" s="19">
        <v>1</v>
      </c>
      <c r="D52" s="19" t="s">
        <v>69</v>
      </c>
      <c r="E5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2" s="21"/>
      <c r="G52" s="21" t="str">
        <f>IF(Table1[[#This Row],[M1A]]="","",Table1[[#This Row],[M1A]]-Table1[[#This Row],[AWAL]])</f>
        <v/>
      </c>
      <c r="H52" s="21"/>
      <c r="I52"/>
      <c r="J52"/>
      <c r="K5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2"/>
      <c r="M5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t="str">
        <f>SUBSTITUTE(SUBSTITUTE(SUBSTITUTE(Table1[[#This Row],[NAMA BARANG]]," ",""),".",""),"-","")</f>
        <v>LemstickJKGS15(15gr)</v>
      </c>
      <c r="O52" t="str">
        <f>IF(NOT(Table1[[#This Row],[M1B]]=""),"+-","")</f>
        <v/>
      </c>
    </row>
    <row r="53" spans="1:15">
      <c r="A53">
        <f>IF(Table1[[#This Row],[NAMA BARANG]]="","",IF(Table1[[#This Row],[TT]]&lt;1,"",COUNT(A$2:A52)+1))</f>
        <v>51</v>
      </c>
      <c r="B53" t="s">
        <v>70</v>
      </c>
      <c r="C53" s="19">
        <v>2</v>
      </c>
      <c r="D53" s="19" t="s">
        <v>71</v>
      </c>
      <c r="E5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3" s="21"/>
      <c r="G53" s="21" t="str">
        <f>IF(Table1[[#This Row],[M1A]]="","",Table1[[#This Row],[M1A]]-Table1[[#This Row],[AWAL]])</f>
        <v/>
      </c>
      <c r="H53" s="21"/>
      <c r="I53"/>
      <c r="J53"/>
      <c r="K5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3"/>
      <c r="M5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3" t="str">
        <f>SUBSTITUTE(SUBSTITUTE(SUBSTITUTE(Table1[[#This Row],[NAMA BARANG]]," ",""),".",""),"-","")</f>
        <v>LemsuperglueSG03Kenko</v>
      </c>
      <c r="O53" t="str">
        <f>IF(NOT(Table1[[#This Row],[M1B]]=""),"+-","")</f>
        <v/>
      </c>
    </row>
    <row r="54" spans="1:15">
      <c r="A54">
        <f>IF(Table1[[#This Row],[NAMA BARANG]]="","",IF(Table1[[#This Row],[TT]]&lt;1,"",COUNT(A$2:A53)+1))</f>
        <v>52</v>
      </c>
      <c r="B54" t="s">
        <v>72</v>
      </c>
      <c r="C54" s="19">
        <v>1</v>
      </c>
      <c r="D54" s="19" t="s">
        <v>45</v>
      </c>
      <c r="E5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4" s="21"/>
      <c r="G54" s="21" t="str">
        <f>IF(Table1[[#This Row],[M1A]]="","",Table1[[#This Row],[M1A]]-Table1[[#This Row],[AWAL]])</f>
        <v/>
      </c>
      <c r="H54" s="21"/>
      <c r="I54"/>
      <c r="J54"/>
      <c r="K5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4"/>
      <c r="M5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t="str">
        <f>SUBSTITUTE(SUBSTITUTE(SUBSTITUTE(Table1[[#This Row],[NAMA BARANG]]," ",""),".",""),"-","")</f>
        <v>PC0717530A/DKenko</v>
      </c>
      <c r="O54" t="str">
        <f>IF(NOT(Table1[[#This Row],[M1B]]=""),"+-","")</f>
        <v/>
      </c>
    </row>
    <row r="55" spans="1:15">
      <c r="A55">
        <f>IF(Table1[[#This Row],[NAMA BARANG]]="","",IF(Table1[[#This Row],[TT]]&lt;1,"",COUNT(A$2:A54)+1))</f>
        <v>53</v>
      </c>
      <c r="B55" t="s">
        <v>73</v>
      </c>
      <c r="C55" s="19">
        <v>7</v>
      </c>
      <c r="D55" s="19" t="s">
        <v>2716</v>
      </c>
      <c r="E5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55" s="21"/>
      <c r="G55" s="21" t="str">
        <f>IF(Table1[[#This Row],[M1A]]="","",Table1[[#This Row],[M1A]]-Table1[[#This Row],[AWAL]])</f>
        <v/>
      </c>
      <c r="H55" s="21"/>
      <c r="I55"/>
      <c r="J55"/>
      <c r="K5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5"/>
      <c r="M5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t="str">
        <f>SUBSTITUTE(SUBSTITUTE(SUBSTITUTE(Table1[[#This Row],[NAMA BARANG]]," ",""),".",""),"-","")</f>
        <v>PCKenko2160pAGE</v>
      </c>
      <c r="O55" t="str">
        <f>IF(NOT(Table1[[#This Row],[M1B]]=""),"+-","")</f>
        <v/>
      </c>
    </row>
    <row r="56" spans="1:15">
      <c r="A56">
        <f>IF(Table1[[#This Row],[NAMA BARANG]]="","",IF(Table1[[#This Row],[TT]]&lt;1,"",COUNT(A$2:A55)+1))</f>
        <v>54</v>
      </c>
      <c r="B56" t="s">
        <v>74</v>
      </c>
      <c r="C56" s="19">
        <v>16</v>
      </c>
      <c r="D56" s="19" t="s">
        <v>59</v>
      </c>
      <c r="E5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16</v>
      </c>
      <c r="F56" s="21"/>
      <c r="G56" s="21" t="str">
        <f>IF(Table1[[#This Row],[M1A]]="","",Table1[[#This Row],[M1A]]-Table1[[#This Row],[AWAL]])</f>
        <v/>
      </c>
      <c r="H56" s="21"/>
      <c r="I56"/>
      <c r="J56"/>
      <c r="K5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6"/>
      <c r="M5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t="str">
        <f>SUBSTITUTE(SUBSTITUTE(SUBSTITUTE(Table1[[#This Row],[NAMA BARANG]]," ",""),".",""),"-","")</f>
        <v>PCKenko2180MG</v>
      </c>
      <c r="O56" t="str">
        <f>IF(NOT(Table1[[#This Row],[M1B]]=""),"+-","")</f>
        <v/>
      </c>
    </row>
    <row r="57" spans="1:15">
      <c r="A57">
        <f>IF(Table1[[#This Row],[NAMA BARANG]]="","",IF(Table1[[#This Row],[TT]]&lt;1,"",COUNT(A$2:A56)+1))</f>
        <v>55</v>
      </c>
      <c r="B57" t="s">
        <v>75</v>
      </c>
      <c r="C57" s="19">
        <v>5</v>
      </c>
      <c r="D57" s="19" t="s">
        <v>43</v>
      </c>
      <c r="E5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57" s="21"/>
      <c r="G57" s="21" t="str">
        <f>IF(Table1[[#This Row],[M1A]]="","",Table1[[#This Row],[M1A]]-Table1[[#This Row],[AWAL]])</f>
        <v/>
      </c>
      <c r="H57" s="21"/>
      <c r="I57"/>
      <c r="J57"/>
      <c r="K5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7"/>
      <c r="M5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t="str">
        <f>SUBSTITUTE(SUBSTITUTE(SUBSTITUTE(Table1[[#This Row],[NAMA BARANG]]," ",""),".",""),"-","")</f>
        <v>PocketnoteKenko404</v>
      </c>
      <c r="O57" t="str">
        <f>IF(NOT(Table1[[#This Row],[M1B]]=""),"+-","")</f>
        <v/>
      </c>
    </row>
    <row r="58" spans="1:15">
      <c r="A58">
        <f>IF(Table1[[#This Row],[NAMA BARANG]]="","",IF(Table1[[#This Row],[TT]]&lt;1,"",COUNT(A$2:A57)+1))</f>
        <v>56</v>
      </c>
      <c r="B58" t="s">
        <v>77</v>
      </c>
      <c r="C58" s="19">
        <v>2</v>
      </c>
      <c r="D58" s="19" t="s">
        <v>78</v>
      </c>
      <c r="E5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58" s="21">
        <v>6</v>
      </c>
      <c r="G58" s="21">
        <f>IF(Table1[[#This Row],[M1A]]="","",Table1[[#This Row],[M1A]]-Table1[[#This Row],[AWAL]])</f>
        <v>4</v>
      </c>
      <c r="H58" s="21"/>
      <c r="I58"/>
      <c r="J58"/>
      <c r="K5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58"/>
      <c r="M5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8" t="str">
        <f>SUBSTITUTE(SUBSTITUTE(SUBSTITUTE(Table1[[#This Row],[NAMA BARANG]]," ",""),".",""),"-","")</f>
        <v>PushpinKenkoPN30</v>
      </c>
      <c r="O58" t="str">
        <f>IF(NOT(Table1[[#This Row],[M1B]]=""),"+-","")</f>
        <v>+-</v>
      </c>
    </row>
    <row r="59" spans="1:15">
      <c r="A59" s="4">
        <f>IF(Table1[[#This Row],[NAMA BARANG]]="","",IF(Table1[[#This Row],[TT]]&lt;1,"",COUNT(A$2:A58)+1))</f>
        <v>57</v>
      </c>
      <c r="B59" t="s">
        <v>80</v>
      </c>
      <c r="C59" s="19">
        <v>2</v>
      </c>
      <c r="D59" s="19" t="s">
        <v>2744</v>
      </c>
      <c r="E5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9" s="21"/>
      <c r="G59" s="24" t="str">
        <f>IF(Table1[[#This Row],[M1A]]="","",Table1[[#This Row],[M1A]]-Table1[[#This Row],[AWAL]])</f>
        <v/>
      </c>
      <c r="H59" s="21"/>
      <c r="I59"/>
      <c r="J59"/>
      <c r="K5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9"/>
      <c r="M5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9" t="str">
        <f>SUBSTITUTE(SUBSTITUTE(SUBSTITUTE(Table1[[#This Row],[NAMA BARANG]]," ",""),".",""),"-","")</f>
        <v>SpidolColormarkerKenkoHj(2)</v>
      </c>
      <c r="O59" t="str">
        <f>IF(NOT(Table1[[#This Row],[M1B]]=""),"+-","")</f>
        <v/>
      </c>
    </row>
    <row r="60" spans="1:15">
      <c r="A60">
        <f>IF(Table1[[#This Row],[NAMA BARANG]]="","",IF(Table1[[#This Row],[TT]]&lt;1,"",COUNT(A$2:A59)+1))</f>
        <v>58</v>
      </c>
      <c r="B60" t="s">
        <v>81</v>
      </c>
      <c r="C60" s="19">
        <v>4</v>
      </c>
      <c r="D60" s="19" t="s">
        <v>82</v>
      </c>
      <c r="E6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0" s="21"/>
      <c r="G60" s="21" t="str">
        <f>IF(Table1[[#This Row],[M1A]]="","",Table1[[#This Row],[M1A]]-Table1[[#This Row],[AWAL]])</f>
        <v/>
      </c>
      <c r="H60" s="21"/>
      <c r="I60"/>
      <c r="J60"/>
      <c r="K6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0"/>
      <c r="M6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t="str">
        <f>SUBSTITUTE(SUBSTITUTE(SUBSTITUTE(Table1[[#This Row],[NAMA BARANG]]," ",""),".",""),"-","")</f>
        <v>SpidolKenkoHlighteror(3)/Hj(1)</v>
      </c>
      <c r="O60" t="str">
        <f>IF(NOT(Table1[[#This Row],[M1B]]=""),"+-","")</f>
        <v/>
      </c>
    </row>
    <row r="61" spans="1:15">
      <c r="A61">
        <f>IF(Table1[[#This Row],[NAMA BARANG]]="","",IF(Table1[[#This Row],[TT]]&lt;1,"",COUNT(A$2:A60)+1))</f>
        <v>59</v>
      </c>
      <c r="B61" t="s">
        <v>83</v>
      </c>
      <c r="C61" s="19">
        <v>2</v>
      </c>
      <c r="D61" s="19" t="s">
        <v>82</v>
      </c>
      <c r="E6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1" s="21"/>
      <c r="G61" s="21" t="str">
        <f>IF(Table1[[#This Row],[M1A]]="","",Table1[[#This Row],[M1A]]-Table1[[#This Row],[AWAL]])</f>
        <v/>
      </c>
      <c r="H61" s="21"/>
      <c r="I61"/>
      <c r="J61"/>
      <c r="K6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/>
      <c r="M6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t="str">
        <f>SUBSTITUTE(SUBSTITUTE(SUBSTITUTE(Table1[[#This Row],[NAMA BARANG]]," ",""),".",""),"-","")</f>
        <v>SpidolKenkoHlighterwinlinerK</v>
      </c>
      <c r="O61" t="str">
        <f>IF(NOT(Table1[[#This Row],[M1B]]=""),"+-","")</f>
        <v/>
      </c>
    </row>
    <row r="62" spans="1:15">
      <c r="A62">
        <f>IF(Table1[[#This Row],[NAMA BARANG]]="","",IF(Table1[[#This Row],[TT]]&lt;1,"",COUNT(A$2:A61)+1))</f>
        <v>60</v>
      </c>
      <c r="B62" t="s">
        <v>84</v>
      </c>
      <c r="C62" s="19">
        <v>7</v>
      </c>
      <c r="D62" s="19" t="s">
        <v>14</v>
      </c>
      <c r="E6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2" s="21"/>
      <c r="G62" s="21" t="str">
        <f>IF(Table1[[#This Row],[M1A]]="","",Table1[[#This Row],[M1A]]-Table1[[#This Row],[AWAL]])</f>
        <v/>
      </c>
      <c r="H62" s="21"/>
      <c r="I62"/>
      <c r="J62"/>
      <c r="K6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2"/>
      <c r="M6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t="str">
        <f>SUBSTITUTE(SUBSTITUTE(SUBSTITUTE(Table1[[#This Row],[NAMA BARANG]]," ",""),".",""),"-","")</f>
        <v>SpidolKenkoMarkerMlepasan</v>
      </c>
      <c r="O62" t="str">
        <f>IF(NOT(Table1[[#This Row],[M1B]]=""),"+-","")</f>
        <v/>
      </c>
    </row>
    <row r="63" spans="1:15">
      <c r="A63">
        <f>IF(Table1[[#This Row],[NAMA BARANG]]="","",IF(Table1[[#This Row],[TT]]&lt;1,"",COUNT(A$2:A62)+1))</f>
        <v>61</v>
      </c>
      <c r="B63" t="s">
        <v>85</v>
      </c>
      <c r="C63" s="19">
        <v>6</v>
      </c>
      <c r="D63" s="19" t="s">
        <v>86</v>
      </c>
      <c r="E6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3" s="21"/>
      <c r="G63" s="21" t="str">
        <f>IF(Table1[[#This Row],[M1A]]="","",Table1[[#This Row],[M1A]]-Table1[[#This Row],[AWAL]])</f>
        <v/>
      </c>
      <c r="H63" s="21"/>
      <c r="I63"/>
      <c r="J63"/>
      <c r="K6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/>
      <c r="M6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t="str">
        <f>SUBSTITUTE(SUBSTITUTE(SUBSTITUTE(Table1[[#This Row],[NAMA BARANG]]," ",""),".",""),"-","")</f>
        <v>SpidolKenkoMarkerPM700M</v>
      </c>
      <c r="O63" t="str">
        <f>IF(NOT(Table1[[#This Row],[M1B]]=""),"+-","")</f>
        <v/>
      </c>
    </row>
    <row r="64" spans="1:15">
      <c r="A64">
        <f>IF(Table1[[#This Row],[NAMA BARANG]]="","",IF(Table1[[#This Row],[TT]]&lt;1,"",COUNT(A$2:A63)+1))</f>
        <v>62</v>
      </c>
      <c r="B64" t="s">
        <v>87</v>
      </c>
      <c r="C64" s="19">
        <v>54</v>
      </c>
      <c r="D64" s="19" t="s">
        <v>86</v>
      </c>
      <c r="E6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F64" s="21"/>
      <c r="G64" s="21" t="str">
        <f>IF(Table1[[#This Row],[M1A]]="","",Table1[[#This Row],[M1A]]-Table1[[#This Row],[AWAL]])</f>
        <v/>
      </c>
      <c r="H64" s="21"/>
      <c r="I64"/>
      <c r="J64"/>
      <c r="K6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4"/>
      <c r="M6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t="str">
        <f>SUBSTITUTE(SUBSTITUTE(SUBSTITUTE(Table1[[#This Row],[NAMA BARANG]]," ",""),".",""),"-","")</f>
        <v>SpidolKenkoMarkerWM700B/MWhiteboard</v>
      </c>
      <c r="O64" t="str">
        <f>IF(NOT(Table1[[#This Row],[M1B]]=""),"+-","")</f>
        <v/>
      </c>
    </row>
    <row r="65" spans="1:17">
      <c r="A65" s="4">
        <f>IF(Table1[[#This Row],[NAMA BARANG]]="","",IF(Table1[[#This Row],[TT]]&lt;1,"",COUNT(A$2:A64)+1))</f>
        <v>63</v>
      </c>
      <c r="B65" t="s">
        <v>88</v>
      </c>
      <c r="C65" s="19">
        <v>5</v>
      </c>
      <c r="D65" s="19" t="s">
        <v>89</v>
      </c>
      <c r="E6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5" s="21"/>
      <c r="G65" s="24" t="str">
        <f>IF(Table1[[#This Row],[M1A]]="","",Table1[[#This Row],[M1A]]-Table1[[#This Row],[AWAL]])</f>
        <v/>
      </c>
      <c r="H65" s="21"/>
      <c r="I65"/>
      <c r="J65"/>
      <c r="K6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/>
      <c r="M6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t="str">
        <f>SUBSTITUTE(SUBSTITUTE(SUBSTITUTE(Table1[[#This Row],[NAMA BARANG]]," ",""),".",""),"-","")</f>
        <v>StabilloKenkoHighWinnerkuning</v>
      </c>
      <c r="O65" t="str">
        <f>IF(NOT(Table1[[#This Row],[M1B]]=""),"+-","")</f>
        <v/>
      </c>
    </row>
    <row r="66" spans="1:17">
      <c r="A66" s="4">
        <f>IF(Table1[[#This Row],[NAMA BARANG]]="","",IF(Table1[[#This Row],[TT]]&lt;1,"",COUNT(A$2:A65)+1))</f>
        <v>64</v>
      </c>
      <c r="B66" t="s">
        <v>90</v>
      </c>
      <c r="C66" s="19">
        <v>1</v>
      </c>
      <c r="D66" s="19" t="s">
        <v>91</v>
      </c>
      <c r="E6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6" s="21"/>
      <c r="G66" s="24" t="str">
        <f>IF(Table1[[#This Row],[M1A]]="","",Table1[[#This Row],[M1A]]-Table1[[#This Row],[AWAL]])</f>
        <v/>
      </c>
      <c r="H66" s="21"/>
      <c r="I66"/>
      <c r="J66"/>
      <c r="K6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6"/>
      <c r="M6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t="str">
        <f>SUBSTITUTE(SUBSTITUTE(SUBSTITUTE(Table1[[#This Row],[NAMA BARANG]]," ",""),".",""),"-","")</f>
        <v>StampadJKno2</v>
      </c>
      <c r="O66" t="str">
        <f>IF(NOT(Table1[[#This Row],[M1B]]=""),"+-","")</f>
        <v/>
      </c>
    </row>
    <row r="67" spans="1:17">
      <c r="A67">
        <f>IF(Table1[[#This Row],[NAMA BARANG]]="","",IF(Table1[[#This Row],[TT]]&lt;1,"",COUNT(A$2:A66)+1))</f>
        <v>65</v>
      </c>
      <c r="B67" t="s">
        <v>2642</v>
      </c>
      <c r="C67" s="19">
        <v>2</v>
      </c>
      <c r="D67" s="19" t="s">
        <v>2641</v>
      </c>
      <c r="E6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7" s="21"/>
      <c r="G67" s="21" t="str">
        <f>IF(Table1[[#This Row],[M1A]]="","",Table1[[#This Row],[M1A]]-Table1[[#This Row],[AWAL]])</f>
        <v/>
      </c>
      <c r="H67" s="21"/>
      <c r="I67"/>
      <c r="J67"/>
      <c r="K6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7"/>
      <c r="M6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t="str">
        <f>SUBSTITUTE(SUBSTITUTE(SUBSTITUTE(Table1[[#This Row],[NAMA BARANG]]," ",""),".",""),"-","")</f>
        <v>StaplerKenko12L/24</v>
      </c>
      <c r="O67" t="str">
        <f>IF(NOT(Table1[[#This Row],[M1B]]=""),"+-","")</f>
        <v/>
      </c>
    </row>
    <row r="68" spans="1:17">
      <c r="A68">
        <f>IF(Table1[[#This Row],[NAMA BARANG]]="","",IF(Table1[[#This Row],[TT]]&lt;1,"",COUNT(A$2:A67)+1))</f>
        <v>66</v>
      </c>
      <c r="B68" t="s">
        <v>2640</v>
      </c>
      <c r="C68" s="19">
        <v>1</v>
      </c>
      <c r="D68" s="19" t="s">
        <v>2641</v>
      </c>
      <c r="E6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8" s="21"/>
      <c r="G68" s="21" t="str">
        <f>IF(Table1[[#This Row],[M1A]]="","",Table1[[#This Row],[M1A]]-Table1[[#This Row],[AWAL]])</f>
        <v/>
      </c>
      <c r="H68" s="21"/>
      <c r="I68"/>
      <c r="J68"/>
      <c r="K6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68"/>
      <c r="M6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t="str">
        <f>SUBSTITUTE(SUBSTITUTE(SUBSTITUTE(Table1[[#This Row],[NAMA BARANG]]," ",""),".",""),"-","")</f>
        <v>StaplerKenko12N/13</v>
      </c>
      <c r="O68" t="str">
        <f>IF(NOT(Table1[[#This Row],[M1B]]=""),"+-","")</f>
        <v/>
      </c>
    </row>
    <row r="69" spans="1:17">
      <c r="A69" s="4">
        <f>IF(Table1[[#This Row],[NAMA BARANG]]="","",IF(Table1[[#This Row],[TT]]&lt;1,"",COUNT(A$2:A68)+1))</f>
        <v>67</v>
      </c>
      <c r="B69" t="s">
        <v>2680</v>
      </c>
      <c r="C69" s="19">
        <v>3</v>
      </c>
      <c r="D69" s="19" t="s">
        <v>53</v>
      </c>
      <c r="E6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69" s="21"/>
      <c r="G69" s="24" t="str">
        <f>IF(Table1[[#This Row],[M1A]]="","",Table1[[#This Row],[M1A]]-Table1[[#This Row],[AWAL]])</f>
        <v/>
      </c>
      <c r="H69" s="21"/>
      <c r="I69"/>
      <c r="J69"/>
      <c r="K6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9"/>
      <c r="M6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t="str">
        <f>SUBSTITUTE(SUBSTITUTE(SUBSTITUTE(Table1[[#This Row],[NAMA BARANG]]," ",""),".",""),"-","")</f>
        <v>StaplerKenkoHD50OJ</v>
      </c>
      <c r="O69" t="str">
        <f>IF(NOT(Table1[[#This Row],[M1B]]=""),"+-","")</f>
        <v/>
      </c>
    </row>
    <row r="70" spans="1:17">
      <c r="A70">
        <f>IF(Table1[[#This Row],[NAMA BARANG]]="","",IF(Table1[[#This Row],[TT]]&lt;1,"",COUNT(A$2:A69)+1))</f>
        <v>68</v>
      </c>
      <c r="B70" t="s">
        <v>92</v>
      </c>
      <c r="C70" s="19">
        <v>7</v>
      </c>
      <c r="D70" s="19" t="s">
        <v>14</v>
      </c>
      <c r="E7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70" s="21"/>
      <c r="G70" s="21" t="str">
        <f>IF(Table1[[#This Row],[M1A]]="","",Table1[[#This Row],[M1A]]-Table1[[#This Row],[AWAL]])</f>
        <v/>
      </c>
      <c r="H70" s="21"/>
      <c r="I70"/>
      <c r="J70"/>
      <c r="K7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0"/>
      <c r="M7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t="str">
        <f>SUBSTITUTE(SUBSTITUTE(SUBSTITUTE(Table1[[#This Row],[NAMA BARANG]]," ",""),".",""),"-","")</f>
        <v>StipJKPenMER01</v>
      </c>
      <c r="O70" t="str">
        <f>IF(NOT(Table1[[#This Row],[M1B]]=""),"+-","")</f>
        <v/>
      </c>
    </row>
    <row r="71" spans="1:17">
      <c r="A71" s="4">
        <f>IF(Table1[[#This Row],[NAMA BARANG]]="","",IF(Table1[[#This Row],[TT]]&lt;1,"",COUNT(A$2:A70)+1))</f>
        <v>69</v>
      </c>
      <c r="B71" t="s">
        <v>93</v>
      </c>
      <c r="C71" s="19">
        <v>5</v>
      </c>
      <c r="D71" s="19">
        <v>50</v>
      </c>
      <c r="E7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71" s="21"/>
      <c r="G71" s="24" t="str">
        <f>IF(Table1[[#This Row],[M1A]]="","",Table1[[#This Row],[M1A]]-Table1[[#This Row],[AWAL]])</f>
        <v/>
      </c>
      <c r="H71" s="21"/>
      <c r="I71"/>
      <c r="J71"/>
      <c r="K7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1"/>
      <c r="M7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t="str">
        <f>SUBSTITUTE(SUBSTITUTE(SUBSTITUTE(Table1[[#This Row],[NAMA BARANG]]," ",""),".",""),"-","")</f>
        <v>StipKenko20ht</v>
      </c>
      <c r="O71" t="str">
        <f>IF(NOT(Table1[[#This Row],[M1B]]=""),"+-","")</f>
        <v/>
      </c>
    </row>
    <row r="72" spans="1:17">
      <c r="A72">
        <f>IF(Table1[[#This Row],[NAMA BARANG]]="","",IF(Table1[[#This Row],[TT]]&lt;1,"",COUNT(A$2:A71)+1))</f>
        <v>70</v>
      </c>
      <c r="B72" t="s">
        <v>2676</v>
      </c>
      <c r="C72" s="19">
        <v>2</v>
      </c>
      <c r="D72" s="19">
        <v>50</v>
      </c>
      <c r="E7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2" s="21">
        <v>1</v>
      </c>
      <c r="G72" s="21">
        <f>IF(Table1[[#This Row],[M1A]]="","",Table1[[#This Row],[M1A]]-Table1[[#This Row],[AWAL]])</f>
        <v>-1</v>
      </c>
      <c r="H72" s="21"/>
      <c r="I72"/>
      <c r="J72"/>
      <c r="K7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2"/>
      <c r="M7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t="str">
        <f>SUBSTITUTE(SUBSTITUTE(SUBSTITUTE(Table1[[#This Row],[NAMA BARANG]]," ",""),".",""),"-","")</f>
        <v>StipKenko40hitam</v>
      </c>
      <c r="O72" t="str">
        <f>IF(NOT(Table1[[#This Row],[M1B]]=""),"+-","")</f>
        <v>+-</v>
      </c>
    </row>
    <row r="73" spans="1:17">
      <c r="A73">
        <f>IF(Table1[[#This Row],[NAMA BARANG]]="","",IF(Table1[[#This Row],[TT]]&lt;1,"",COUNT(A$2:A72)+1))</f>
        <v>71</v>
      </c>
      <c r="B73" t="s">
        <v>2677</v>
      </c>
      <c r="C73" s="19">
        <v>2</v>
      </c>
      <c r="D73" s="19" t="s">
        <v>96</v>
      </c>
      <c r="E7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3" s="21"/>
      <c r="G73" s="21" t="str">
        <f>IF(Table1[[#This Row],[M1A]]="","",Table1[[#This Row],[M1A]]-Table1[[#This Row],[AWAL]])</f>
        <v/>
      </c>
      <c r="H73" s="21"/>
      <c r="I73"/>
      <c r="J73"/>
      <c r="K7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3"/>
      <c r="M7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t="str">
        <f>SUBSTITUTE(SUBSTITUTE(SUBSTITUTE(Table1[[#This Row],[NAMA BARANG]]," ",""),".",""),"-","")</f>
        <v>StipKenko40putih</v>
      </c>
      <c r="O73" t="str">
        <f>IF(NOT(Table1[[#This Row],[M1B]]=""),"+-","")</f>
        <v/>
      </c>
      <c r="Q73">
        <f>MATCH("+-",Table1[STT],1)</f>
        <v>147</v>
      </c>
    </row>
    <row r="74" spans="1:17">
      <c r="A74">
        <f>IF(Table1[[#This Row],[NAMA BARANG]]="","",IF(Table1[[#This Row],[TT]]&lt;1,"",COUNT(A$2:A73)+1))</f>
        <v>72</v>
      </c>
      <c r="B74" t="s">
        <v>95</v>
      </c>
      <c r="C74" s="19">
        <v>1</v>
      </c>
      <c r="D74" s="19" t="s">
        <v>47</v>
      </c>
      <c r="E7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4" s="21"/>
      <c r="G74" s="21" t="str">
        <f>IF(Table1[[#This Row],[M1A]]="","",Table1[[#This Row],[M1A]]-Table1[[#This Row],[AWAL]])</f>
        <v/>
      </c>
      <c r="H74" s="21"/>
      <c r="I74"/>
      <c r="J74"/>
      <c r="K7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/>
      <c r="M7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t="str">
        <f>SUBSTITUTE(SUBSTITUTE(SUBSTITUTE(Table1[[#This Row],[NAMA BARANG]]," ",""),".",""),"-","")</f>
        <v>StipKenkoER36Batik</v>
      </c>
      <c r="O74" t="str">
        <f>IF(NOT(Table1[[#This Row],[M1B]]=""),"+-","")</f>
        <v/>
      </c>
    </row>
    <row r="75" spans="1:17">
      <c r="A75">
        <f>IF(Table1[[#This Row],[NAMA BARANG]]="","",IF(Table1[[#This Row],[TT]]&lt;1,"",COUNT(A$2:A74)+1))</f>
        <v>73</v>
      </c>
      <c r="B75" t="s">
        <v>97</v>
      </c>
      <c r="C75" s="19">
        <v>1</v>
      </c>
      <c r="D75" s="19" t="s">
        <v>47</v>
      </c>
      <c r="E7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5" s="21"/>
      <c r="G75" s="21" t="str">
        <f>IF(Table1[[#This Row],[M1A]]="","",Table1[[#This Row],[M1A]]-Table1[[#This Row],[AWAL]])</f>
        <v/>
      </c>
      <c r="H75" s="21"/>
      <c r="I75"/>
      <c r="J75"/>
      <c r="K7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5"/>
      <c r="M7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t="str">
        <f>SUBSTITUTE(SUBSTITUTE(SUBSTITUTE(Table1[[#This Row],[NAMA BARANG]]," ",""),".",""),"-","")</f>
        <v>Tas3234paradiseJK</v>
      </c>
      <c r="O75" t="str">
        <f>IF(NOT(Table1[[#This Row],[M1B]]=""),"+-","")</f>
        <v/>
      </c>
    </row>
    <row r="76" spans="1:17">
      <c r="A76" s="4">
        <f>IF(Table1[[#This Row],[NAMA BARANG]]="","",IF(Table1[[#This Row],[TT]]&lt;1,"",COUNT(A$2:A75)+1))</f>
        <v>74</v>
      </c>
      <c r="B76" s="20" t="s">
        <v>2805</v>
      </c>
      <c r="D76" s="19" t="s">
        <v>2709</v>
      </c>
      <c r="E7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6" s="24">
        <v>1</v>
      </c>
      <c r="G76" s="24">
        <f>IF(Table1[[#This Row],[M1A]]="","",Table1[[#This Row],[M1A]]-Table1[[#This Row],[AWAL]])</f>
        <v>1</v>
      </c>
      <c r="H76" s="24"/>
      <c r="I76" s="23"/>
      <c r="J76" s="23"/>
      <c r="K7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6" s="23"/>
      <c r="M7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6" s="4" t="str">
        <f>SUBSTITUTE(SUBSTITUTE(SUBSTITUTE(Table1[[#This Row],[NAMA BARANG]]," ",""),".",""),"-","")</f>
        <v>TipeexJK101A</v>
      </c>
      <c r="O76" t="str">
        <f>IF(NOT(Table1[[#This Row],[M1B]]=""),"+-","")</f>
        <v>+-</v>
      </c>
    </row>
    <row r="77" spans="1:17">
      <c r="A77">
        <f>IF(Table1[[#This Row],[NAMA BARANG]]="","",IF(Table1[[#This Row],[TT]]&lt;1,"",COUNT(A$2:A76)+1))</f>
        <v>75</v>
      </c>
      <c r="B77" t="s">
        <v>99</v>
      </c>
      <c r="C77" s="19">
        <v>4</v>
      </c>
      <c r="D77" s="19" t="s">
        <v>78</v>
      </c>
      <c r="E7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77" s="21"/>
      <c r="G77" s="21" t="str">
        <f>IF(Table1[[#This Row],[M1A]]="","",Table1[[#This Row],[M1A]]-Table1[[#This Row],[AWAL]])</f>
        <v/>
      </c>
      <c r="H77" s="21"/>
      <c r="I77"/>
      <c r="J77"/>
      <c r="K7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7"/>
      <c r="M7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t="str">
        <f>SUBSTITUTE(SUBSTITUTE(SUBSTITUTE(Table1[[#This Row],[NAMA BARANG]]," ",""),".",""),"-","")</f>
        <v>TipeexKenko306</v>
      </c>
      <c r="O77" t="str">
        <f>IF(NOT(Table1[[#This Row],[M1B]]=""),"+-","")</f>
        <v/>
      </c>
    </row>
    <row r="78" spans="1:17">
      <c r="A78" t="str">
        <f>IF(Table1[[#This Row],[NAMA BARANG]]="","",IF(Table1[[#This Row],[TT]]&lt;1,"",COUNT(A$2:A77)+1))</f>
        <v/>
      </c>
      <c r="B78" t="s">
        <v>2809</v>
      </c>
      <c r="C78" s="19">
        <v>1</v>
      </c>
      <c r="D78" s="19" t="s">
        <v>6</v>
      </c>
      <c r="E7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8" s="21">
        <v>0</v>
      </c>
      <c r="G78" s="21">
        <f>IF(Table1[[#This Row],[M1A]]="","",Table1[[#This Row],[M1A]]-Table1[[#This Row],[AWAL]])</f>
        <v>-1</v>
      </c>
      <c r="H78" s="21"/>
      <c r="I78"/>
      <c r="J78"/>
      <c r="K7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78"/>
      <c r="M7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t="str">
        <f>SUBSTITUTE(SUBSTITUTE(SUBSTITUTE(Table1[[#This Row],[NAMA BARANG]]," ",""),".",""),"-","")</f>
        <v>Binderclip105JK</v>
      </c>
      <c r="O78" t="str">
        <f>IF(NOT(Table1[[#This Row],[M1B]]=""),"+-","")</f>
        <v>+-</v>
      </c>
    </row>
    <row r="79" spans="1:17">
      <c r="A79" s="4" t="str">
        <f>IF(Table1[[#This Row],[NAMA BARANG]]="","",IF(Table1[[#This Row],[TT]]&lt;1,"",COUNT(A$2:A78)+1))</f>
        <v/>
      </c>
      <c r="B79" s="26" t="s">
        <v>2752</v>
      </c>
      <c r="D79" s="19" t="s">
        <v>2815</v>
      </c>
      <c r="E7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9" s="24"/>
      <c r="G79" s="24" t="str">
        <f>IF(Table1[[#This Row],[M1A]]="","",Table1[[#This Row],[M1A]]-Table1[[#This Row],[AWAL]])</f>
        <v/>
      </c>
      <c r="H79" s="24"/>
      <c r="I79" s="23"/>
      <c r="J79" s="23"/>
      <c r="K7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9" s="23"/>
      <c r="M7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s="4" t="str">
        <f>SUBSTITUTE(SUBSTITUTE(SUBSTITUTE(Table1[[#This Row],[NAMA BARANG]]," ",""),".",""),"-","")</f>
        <v>BinderclipJK260</v>
      </c>
      <c r="O79" t="str">
        <f>IF(NOT(Table1[[#This Row],[M1B]]=""),"+-","")</f>
        <v/>
      </c>
    </row>
    <row r="80" spans="1:17">
      <c r="A80" t="str">
        <f>IF(Table1[[#This Row],[NAMA BARANG]]="","",IF(Table1[[#This Row],[TT]]&lt;1,"",COUNT(A$2:A79)+1))</f>
        <v/>
      </c>
      <c r="B80" s="25" t="s">
        <v>2706</v>
      </c>
      <c r="C80" s="19">
        <v>2</v>
      </c>
      <c r="D80" s="19" t="s">
        <v>2707</v>
      </c>
      <c r="E8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0" s="21">
        <v>0</v>
      </c>
      <c r="G80" s="21">
        <f>IF(Table1[[#This Row],[M1A]]="","",Table1[[#This Row],[M1A]]-Table1[[#This Row],[AWAL]])</f>
        <v>-2</v>
      </c>
      <c r="H80" s="21"/>
      <c r="I80"/>
      <c r="J80"/>
      <c r="K8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80"/>
      <c r="M8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t="str">
        <f>SUBSTITUTE(SUBSTITUTE(SUBSTITUTE(Table1[[#This Row],[NAMA BARANG]]," ",""),".",""),"-","")</f>
        <v>BinderclipJK280</v>
      </c>
      <c r="O80" t="str">
        <f>IF(NOT(Table1[[#This Row],[M1B]]=""),"+-","")</f>
        <v>+-</v>
      </c>
    </row>
    <row r="81" spans="1:15">
      <c r="A81" s="4" t="str">
        <f>IF(Table1[[#This Row],[NAMA BARANG]]="","",IF(Table1[[#This Row],[TT]]&lt;1,"",COUNT(A$2:A80)+1))</f>
        <v/>
      </c>
      <c r="B81" s="26" t="s">
        <v>2755</v>
      </c>
      <c r="D81" s="19" t="s">
        <v>2818</v>
      </c>
      <c r="E8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1" s="24"/>
      <c r="G81" s="24" t="str">
        <f>IF(Table1[[#This Row],[M1A]]="","",Table1[[#This Row],[M1A]]-Table1[[#This Row],[AWAL]])</f>
        <v/>
      </c>
      <c r="H81" s="21"/>
      <c r="I81"/>
      <c r="J81" s="23"/>
      <c r="K8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1" s="23"/>
      <c r="M8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s="4" t="str">
        <f>SUBSTITUTE(SUBSTITUTE(SUBSTITUTE(Table1[[#This Row],[NAMA BARANG]]," ",""),".",""),"-","")</f>
        <v>BinderclipKenkono200</v>
      </c>
      <c r="O81" t="str">
        <f>IF(NOT(Table1[[#This Row],[M1B]]=""),"+-","")</f>
        <v/>
      </c>
    </row>
    <row r="82" spans="1:15">
      <c r="A82" s="4" t="str">
        <f>IF(Table1[[#This Row],[NAMA BARANG]]="","",IF(Table1[[#This Row],[TT]]&lt;1,"",COUNT(A$2:A81)+1))</f>
        <v/>
      </c>
      <c r="B82" s="26" t="s">
        <v>2756</v>
      </c>
      <c r="D82" s="19" t="s">
        <v>2815</v>
      </c>
      <c r="E8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2" s="24"/>
      <c r="G82" s="24" t="str">
        <f>IF(Table1[[#This Row],[M1A]]="","",Table1[[#This Row],[M1A]]-Table1[[#This Row],[AWAL]])</f>
        <v/>
      </c>
      <c r="H82" s="24"/>
      <c r="I82" s="23"/>
      <c r="J82" s="23"/>
      <c r="K8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2" s="23"/>
      <c r="M8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2" s="4" t="str">
        <f>SUBSTITUTE(SUBSTITUTE(SUBSTITUTE(Table1[[#This Row],[NAMA BARANG]]," ",""),".",""),"-","")</f>
        <v>BinderclipKenkono260</v>
      </c>
      <c r="O82" t="str">
        <f>IF(NOT(Table1[[#This Row],[M1B]]=""),"+-","")</f>
        <v/>
      </c>
    </row>
    <row r="83" spans="1:15">
      <c r="A83" s="4" t="str">
        <f>IF(Table1[[#This Row],[NAMA BARANG]]="","",IF(Table1[[#This Row],[TT]]&lt;1,"",COUNT(A$2:A82)+1))</f>
        <v/>
      </c>
      <c r="B83" s="26" t="s">
        <v>2820</v>
      </c>
      <c r="D83" s="19" t="s">
        <v>2819</v>
      </c>
      <c r="E8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3" s="24"/>
      <c r="G83" s="24" t="str">
        <f>IF(Table1[[#This Row],[M1A]]="","",Table1[[#This Row],[M1A]]-Table1[[#This Row],[AWAL]])</f>
        <v/>
      </c>
      <c r="H83" s="24"/>
      <c r="I83" s="23"/>
      <c r="J83" s="23"/>
      <c r="K8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3" s="23"/>
      <c r="M8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3" s="4" t="str">
        <f>SUBSTITUTE(SUBSTITUTE(SUBSTITUTE(Table1[[#This Row],[NAMA BARANG]]," ",""),".",""),"-","")</f>
        <v>BinderClipKenkono280(6PCS/BOX)</v>
      </c>
      <c r="O83" t="str">
        <f>IF(NOT(Table1[[#This Row],[M1B]]=""),"+-","")</f>
        <v/>
      </c>
    </row>
    <row r="84" spans="1:15">
      <c r="A84" s="4" t="str">
        <f>IF(Table1[[#This Row],[NAMA BARANG]]="","",IF(Table1[[#This Row],[TT]]&lt;1,"",COUNT(A$2:A83)+1))</f>
        <v/>
      </c>
      <c r="B84" s="20" t="s">
        <v>2757</v>
      </c>
      <c r="D84" s="19" t="s">
        <v>14</v>
      </c>
      <c r="E8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4" s="24"/>
      <c r="G84" s="24" t="str">
        <f>IF(Table1[[#This Row],[M1A]]="","",Table1[[#This Row],[M1A]]-Table1[[#This Row],[AWAL]])</f>
        <v/>
      </c>
      <c r="H84" s="24"/>
      <c r="I84" s="23"/>
      <c r="J84" s="23"/>
      <c r="K8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4" s="23"/>
      <c r="M8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s="4" t="str">
        <f>SUBSTITUTE(SUBSTITUTE(SUBSTITUTE(Table1[[#This Row],[NAMA BARANG]]," ",""),".",""),"-","")</f>
        <v>BpJKBP273Zetohitam</v>
      </c>
      <c r="O84" t="str">
        <f>IF(NOT(Table1[[#This Row],[M1B]]=""),"+-","")</f>
        <v/>
      </c>
    </row>
    <row r="85" spans="1:15">
      <c r="A85" t="str">
        <f>IF(Table1[[#This Row],[NAMA BARANG]]="","",IF(Table1[[#This Row],[TT]]&lt;1,"",COUNT(A$2:A84)+1))</f>
        <v/>
      </c>
      <c r="B85" t="s">
        <v>29</v>
      </c>
      <c r="C85" s="19">
        <v>2</v>
      </c>
      <c r="D85" s="19">
        <v>60</v>
      </c>
      <c r="E8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21">
        <v>0</v>
      </c>
      <c r="G85" s="21">
        <f>IF(Table1[[#This Row],[M1A]]="","",Table1[[#This Row],[M1A]]-Table1[[#This Row],[AWAL]])</f>
        <v>-2</v>
      </c>
      <c r="H85" s="21"/>
      <c r="I85"/>
      <c r="J85"/>
      <c r="K8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/>
      <c r="M8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5" t="str">
        <f>SUBSTITUTE(SUBSTITUTE(SUBSTITUTE(Table1[[#This Row],[NAMA BARANG]]," ",""),".",""),"-","")</f>
        <v>BT3224batik</v>
      </c>
      <c r="O85" t="str">
        <f>IF(NOT(Table1[[#This Row],[M1B]]=""),"+-","")</f>
        <v>+-</v>
      </c>
    </row>
    <row r="86" spans="1:15">
      <c r="A86" s="4" t="str">
        <f>IF(Table1[[#This Row],[NAMA BARANG]]="","",IF(Table1[[#This Row],[TT]]&lt;1,"",COUNT(A$2:A85)+1))</f>
        <v/>
      </c>
      <c r="B86" s="20" t="s">
        <v>2758</v>
      </c>
      <c r="E8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6" s="24"/>
      <c r="G86" s="24" t="str">
        <f>IF(Table1[[#This Row],[M1A]]="","",Table1[[#This Row],[M1A]]-Table1[[#This Row],[AWAL]])</f>
        <v/>
      </c>
      <c r="H86" s="24"/>
      <c r="I86" s="23"/>
      <c r="J86" s="23"/>
      <c r="K8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6" s="23"/>
      <c r="M8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6" s="4" t="str">
        <f>SUBSTITUTE(SUBSTITUTE(SUBSTITUTE(Table1[[#This Row],[NAMA BARANG]]," ",""),".",""),"-","")</f>
        <v>CallJKCC15A</v>
      </c>
      <c r="O86" t="str">
        <f>IF(NOT(Table1[[#This Row],[M1B]]=""),"+-","")</f>
        <v/>
      </c>
    </row>
    <row r="87" spans="1:15">
      <c r="A87" s="4" t="str">
        <f>IF(Table1[[#This Row],[NAMA BARANG]]="","",IF(Table1[[#This Row],[TT]]&lt;1,"",COUNT(A$2:A86)+1))</f>
        <v/>
      </c>
      <c r="B87" s="20" t="s">
        <v>2759</v>
      </c>
      <c r="D87" s="19" t="s">
        <v>2821</v>
      </c>
      <c r="E8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7" s="24"/>
      <c r="G87" s="24" t="str">
        <f>IF(Table1[[#This Row],[M1A]]="","",Table1[[#This Row],[M1A]]-Table1[[#This Row],[AWAL]])</f>
        <v/>
      </c>
      <c r="H87" s="24"/>
      <c r="I87" s="23"/>
      <c r="J87" s="23"/>
      <c r="K8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7" s="23"/>
      <c r="M8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" t="str">
        <f>SUBSTITUTE(SUBSTITUTE(SUBSTITUTE(Table1[[#This Row],[NAMA BARANG]]," ",""),".",""),"-","")</f>
        <v>CallJKCC8A</v>
      </c>
      <c r="O87" t="str">
        <f>IF(NOT(Table1[[#This Row],[M1B]]=""),"+-","")</f>
        <v/>
      </c>
    </row>
    <row r="88" spans="1:15">
      <c r="A88" s="4" t="str">
        <f>IF(Table1[[#This Row],[NAMA BARANG]]="","",IF(Table1[[#This Row],[TT]]&lt;1,"",COUNT(A$2:A87)+1))</f>
        <v/>
      </c>
      <c r="B88" s="20" t="s">
        <v>2760</v>
      </c>
      <c r="D88" s="19" t="s">
        <v>2822</v>
      </c>
      <c r="E8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8" s="24"/>
      <c r="G88" s="24" t="str">
        <f>IF(Table1[[#This Row],[M1A]]="","",Table1[[#This Row],[M1A]]-Table1[[#This Row],[AWAL]])</f>
        <v/>
      </c>
      <c r="H88" s="24"/>
      <c r="I88" s="23"/>
      <c r="J88" s="23"/>
      <c r="K8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8" s="23"/>
      <c r="M8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8" s="4" t="str">
        <f>SUBSTITUTE(SUBSTITUTE(SUBSTITUTE(Table1[[#This Row],[NAMA BARANG]]," ",""),".",""),"-","")</f>
        <v>CallJKCC800CH</v>
      </c>
      <c r="O88" t="str">
        <f>IF(NOT(Table1[[#This Row],[M1B]]=""),"+-","")</f>
        <v/>
      </c>
    </row>
    <row r="89" spans="1:15">
      <c r="A89" s="4" t="str">
        <f>IF(Table1[[#This Row],[NAMA BARANG]]="","",IF(Table1[[#This Row],[TT]]&lt;1,"",COUNT(A$2:A88)+1))</f>
        <v/>
      </c>
      <c r="B89" s="20" t="s">
        <v>2761</v>
      </c>
      <c r="E8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24"/>
      <c r="G89" s="24" t="str">
        <f>IF(Table1[[#This Row],[M1A]]="","",Table1[[#This Row],[M1A]]-Table1[[#This Row],[AWAL]])</f>
        <v/>
      </c>
      <c r="H89" s="24"/>
      <c r="I89" s="23"/>
      <c r="J89" s="23"/>
      <c r="K8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9" s="23"/>
      <c r="M8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4" t="str">
        <f>SUBSTITUTE(SUBSTITUTE(SUBSTITUTE(Table1[[#This Row],[NAMA BARANG]]," ",""),".",""),"-","")</f>
        <v>CallJKCC810CH</v>
      </c>
      <c r="O89" t="str">
        <f>IF(NOT(Table1[[#This Row],[M1B]]=""),"+-","")</f>
        <v/>
      </c>
    </row>
    <row r="90" spans="1:15">
      <c r="A90" s="4" t="str">
        <f>IF(Table1[[#This Row],[NAMA BARANG]]="","",IF(Table1[[#This Row],[TT]]&lt;1,"",COUNT(A$2:A89)+1))</f>
        <v/>
      </c>
      <c r="B90" s="20" t="s">
        <v>2762</v>
      </c>
      <c r="D90" s="19" t="s">
        <v>2823</v>
      </c>
      <c r="E9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24"/>
      <c r="G90" s="24" t="str">
        <f>IF(Table1[[#This Row],[M1A]]="","",Table1[[#This Row],[M1A]]-Table1[[#This Row],[AWAL]])</f>
        <v/>
      </c>
      <c r="H90" s="24"/>
      <c r="I90" s="23"/>
      <c r="J90" s="23"/>
      <c r="K9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0" s="23"/>
      <c r="M9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4" t="str">
        <f>SUBSTITUTE(SUBSTITUTE(SUBSTITUTE(Table1[[#This Row],[NAMA BARANG]]," ",""),".",""),"-","")</f>
        <v>ClipJumboJKno5</v>
      </c>
      <c r="O90" t="str">
        <f>IF(NOT(Table1[[#This Row],[M1B]]=""),"+-","")</f>
        <v/>
      </c>
    </row>
    <row r="91" spans="1:15">
      <c r="A91" s="4" t="str">
        <f>IF(Table1[[#This Row],[NAMA BARANG]]="","",IF(Table1[[#This Row],[TT]]&lt;1,"",COUNT(A$2:A90)+1))</f>
        <v/>
      </c>
      <c r="B91" s="20" t="s">
        <v>2763</v>
      </c>
      <c r="D91" s="19" t="s">
        <v>2823</v>
      </c>
      <c r="E9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1" s="24"/>
      <c r="G91" s="24" t="str">
        <f>IF(Table1[[#This Row],[M1A]]="","",Table1[[#This Row],[M1A]]-Table1[[#This Row],[AWAL]])</f>
        <v/>
      </c>
      <c r="H91" s="24"/>
      <c r="I91" s="23"/>
      <c r="J91" s="23"/>
      <c r="K9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1" s="23"/>
      <c r="M9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4" t="str">
        <f>SUBSTITUTE(SUBSTITUTE(SUBSTITUTE(Table1[[#This Row],[NAMA BARANG]]," ",""),".",""),"-","")</f>
        <v>ClipJumboKenkono5</v>
      </c>
      <c r="O91" t="str">
        <f>IF(NOT(Table1[[#This Row],[M1B]]=""),"+-","")</f>
        <v/>
      </c>
    </row>
    <row r="92" spans="1:15">
      <c r="A92" s="4" t="str">
        <f>IF(Table1[[#This Row],[NAMA BARANG]]="","",IF(Table1[[#This Row],[TT]]&lt;1,"",COUNT(A$2:A91)+1))</f>
        <v/>
      </c>
      <c r="B92" s="20" t="s">
        <v>2765</v>
      </c>
      <c r="D92" s="19" t="s">
        <v>2824</v>
      </c>
      <c r="E9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24"/>
      <c r="G92" s="24" t="str">
        <f>IF(Table1[[#This Row],[M1A]]="","",Table1[[#This Row],[M1A]]-Table1[[#This Row],[AWAL]])</f>
        <v/>
      </c>
      <c r="H92" s="24"/>
      <c r="I92" s="23"/>
      <c r="J92" s="23"/>
      <c r="K9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2" s="23"/>
      <c r="M9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s="4" t="str">
        <f>SUBSTITUTE(SUBSTITUTE(SUBSTITUTE(Table1[[#This Row],[NAMA BARANG]]," ",""),".",""),"-","")</f>
        <v>CliptrigonalKenkono3</v>
      </c>
      <c r="O92" t="str">
        <f>IF(NOT(Table1[[#This Row],[M1B]]=""),"+-","")</f>
        <v/>
      </c>
    </row>
    <row r="93" spans="1:15">
      <c r="A93" s="4" t="str">
        <f>IF(Table1[[#This Row],[NAMA BARANG]]="","",IF(Table1[[#This Row],[TT]]&lt;1,"",COUNT(A$2:A92)+1))</f>
        <v/>
      </c>
      <c r="B93" s="20" t="s">
        <v>2766</v>
      </c>
      <c r="E9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24"/>
      <c r="G93" s="24" t="str">
        <f>IF(Table1[[#This Row],[M1A]]="","",Table1[[#This Row],[M1A]]-Table1[[#This Row],[AWAL]])</f>
        <v/>
      </c>
      <c r="H93" s="24"/>
      <c r="I93" s="23"/>
      <c r="J93" s="23"/>
      <c r="K9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3" s="23"/>
      <c r="M9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s="4" t="str">
        <f>SUBSTITUTE(SUBSTITUTE(SUBSTITUTE(Table1[[#This Row],[NAMA BARANG]]," ",""),".",""),"-","")</f>
        <v>CounterhandtallyKenkoHT302</v>
      </c>
      <c r="O93" t="str">
        <f>IF(NOT(Table1[[#This Row],[M1B]]=""),"+-","")</f>
        <v/>
      </c>
    </row>
    <row r="94" spans="1:15">
      <c r="A94" s="4" t="str">
        <f>IF(Table1[[#This Row],[NAMA BARANG]]="","",IF(Table1[[#This Row],[TT]]&lt;1,"",COUNT(A$2:A93)+1))</f>
        <v/>
      </c>
      <c r="B94" s="20" t="s">
        <v>2825</v>
      </c>
      <c r="D94" s="19" t="s">
        <v>2728</v>
      </c>
      <c r="E9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24"/>
      <c r="G94" s="24" t="str">
        <f>IF(Table1[[#This Row],[M1A]]="","",Table1[[#This Row],[M1A]]-Table1[[#This Row],[AWAL]])</f>
        <v/>
      </c>
      <c r="H94" s="24"/>
      <c r="I94" s="23"/>
      <c r="J94" s="23"/>
      <c r="K9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4" s="23"/>
      <c r="M9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s="4" t="str">
        <f>SUBSTITUTE(SUBSTITUTE(SUBSTITUTE(Table1[[#This Row],[NAMA BARANG]]," ",""),".",""),"-","")</f>
        <v>Crayonputar12wJKTWCR12S</v>
      </c>
      <c r="O94" t="str">
        <f>IF(NOT(Table1[[#This Row],[M1B]]=""),"+-","")</f>
        <v/>
      </c>
    </row>
    <row r="95" spans="1:15">
      <c r="A95" s="4" t="str">
        <f>IF(Table1[[#This Row],[NAMA BARANG]]="","",IF(Table1[[#This Row],[TT]]&lt;1,"",COUNT(A$2:A94)+1))</f>
        <v/>
      </c>
      <c r="B95" s="20" t="s">
        <v>2595</v>
      </c>
      <c r="D95" s="19" t="s">
        <v>2697</v>
      </c>
      <c r="E9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24"/>
      <c r="G95" s="24" t="str">
        <f>IF(Table1[[#This Row],[M1A]]="","",Table1[[#This Row],[M1A]]-Table1[[#This Row],[AWAL]])</f>
        <v/>
      </c>
      <c r="H95" s="24"/>
      <c r="I95" s="23"/>
      <c r="J95" s="23"/>
      <c r="K9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23"/>
      <c r="M9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4" t="str">
        <f>SUBSTITUTE(SUBSTITUTE(SUBSTITUTE(Table1[[#This Row],[NAMA BARANG]]," ",""),".",""),"-","")</f>
        <v>CutterKenkoK200</v>
      </c>
      <c r="O95" t="str">
        <f>IF(NOT(Table1[[#This Row],[M1B]]=""),"+-","")</f>
        <v/>
      </c>
    </row>
    <row r="96" spans="1:15">
      <c r="A96" s="4" t="str">
        <f>IF(Table1[[#This Row],[NAMA BARANG]]="","",IF(Table1[[#This Row],[TT]]&lt;1,"",COUNT(A$2:A95)+1))</f>
        <v/>
      </c>
      <c r="B96" s="20" t="s">
        <v>2767</v>
      </c>
      <c r="E9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24"/>
      <c r="G96" s="24" t="str">
        <f>IF(Table1[[#This Row],[M1A]]="","",Table1[[#This Row],[M1A]]-Table1[[#This Row],[AWAL]])</f>
        <v/>
      </c>
      <c r="H96" s="24"/>
      <c r="I96" s="23"/>
      <c r="J96" s="23"/>
      <c r="K9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6" s="23"/>
      <c r="M9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4" t="str">
        <f>SUBSTITUTE(SUBSTITUTE(SUBSTITUTE(Table1[[#This Row],[NAMA BARANG]]," ",""),".",""),"-","")</f>
        <v>DateStampKenkoD44mm</v>
      </c>
      <c r="O96" t="str">
        <f>IF(NOT(Table1[[#This Row],[M1B]]=""),"+-","")</f>
        <v/>
      </c>
    </row>
    <row r="97" spans="1:15">
      <c r="A97" s="4" t="str">
        <f>IF(Table1[[#This Row],[NAMA BARANG]]="","",IF(Table1[[#This Row],[TT]]&lt;1,"",COUNT(A$2:A96)+1))</f>
        <v/>
      </c>
      <c r="B97" s="20" t="s">
        <v>2768</v>
      </c>
      <c r="D97" s="19" t="s">
        <v>2826</v>
      </c>
      <c r="E9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24"/>
      <c r="G97" s="24" t="str">
        <f>IF(Table1[[#This Row],[M1A]]="","",Table1[[#This Row],[M1A]]-Table1[[#This Row],[AWAL]])</f>
        <v/>
      </c>
      <c r="H97" s="24"/>
      <c r="I97" s="23"/>
      <c r="J97" s="23"/>
      <c r="K9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7" s="23"/>
      <c r="M9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4" t="str">
        <f>SUBSTITUTE(SUBSTITUTE(SUBSTITUTE(Table1[[#This Row],[NAMA BARANG]]," ",""),".",""),"-","")</f>
        <v>DoubletapeKenko12mmHGplstbiru</v>
      </c>
      <c r="O97" t="str">
        <f>IF(NOT(Table1[[#This Row],[M1B]]=""),"+-","")</f>
        <v/>
      </c>
    </row>
    <row r="98" spans="1:15">
      <c r="A98" s="4" t="str">
        <f>IF(Table1[[#This Row],[NAMA BARANG]]="","",IF(Table1[[#This Row],[TT]]&lt;1,"",COUNT(A$2:A97)+1))</f>
        <v/>
      </c>
      <c r="B98" s="20" t="s">
        <v>2769</v>
      </c>
      <c r="D98" s="19" t="s">
        <v>2827</v>
      </c>
      <c r="E9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24"/>
      <c r="G98" s="24" t="str">
        <f>IF(Table1[[#This Row],[M1A]]="","",Table1[[#This Row],[M1A]]-Table1[[#This Row],[AWAL]])</f>
        <v/>
      </c>
      <c r="H98" s="24"/>
      <c r="I98" s="23"/>
      <c r="J98" s="23"/>
      <c r="K9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8" s="23"/>
      <c r="M9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4" t="str">
        <f>SUBSTITUTE(SUBSTITUTE(SUBSTITUTE(Table1[[#This Row],[NAMA BARANG]]," ",""),".",""),"-","")</f>
        <v>DoubletapeKenko6mmHGplstbiru</v>
      </c>
      <c r="O98" t="str">
        <f>IF(NOT(Table1[[#This Row],[M1B]]=""),"+-","")</f>
        <v/>
      </c>
    </row>
    <row r="99" spans="1:15">
      <c r="A99" s="4" t="str">
        <f>IF(Table1[[#This Row],[NAMA BARANG]]="","",IF(Table1[[#This Row],[TT]]&lt;1,"",COUNT(A$2:A98)+1))</f>
        <v/>
      </c>
      <c r="B99" s="20" t="s">
        <v>2770</v>
      </c>
      <c r="D99" s="19" t="s">
        <v>2828</v>
      </c>
      <c r="E9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9" s="24"/>
      <c r="G99" s="24" t="str">
        <f>IF(Table1[[#This Row],[M1A]]="","",Table1[[#This Row],[M1A]]-Table1[[#This Row],[AWAL]])</f>
        <v/>
      </c>
      <c r="H99" s="24"/>
      <c r="I99" s="23"/>
      <c r="J99" s="23"/>
      <c r="K9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9" s="23"/>
      <c r="M9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4" t="str">
        <f>SUBSTITUTE(SUBSTITUTE(SUBSTITUTE(Table1[[#This Row],[NAMA BARANG]]," ",""),".",""),"-","")</f>
        <v>GelpenKenkoEasyGelhitam</v>
      </c>
      <c r="O99" t="str">
        <f>IF(NOT(Table1[[#This Row],[M1B]]=""),"+-","")</f>
        <v/>
      </c>
    </row>
    <row r="100" spans="1:15">
      <c r="A100" s="4" t="str">
        <f>IF(Table1[[#This Row],[NAMA BARANG]]="","",IF(Table1[[#This Row],[TT]]&lt;1,"",COUNT(A$2:A99)+1))</f>
        <v/>
      </c>
      <c r="B100" s="20" t="s">
        <v>2771</v>
      </c>
      <c r="D100" s="19" t="s">
        <v>2828</v>
      </c>
      <c r="E10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24"/>
      <c r="G100" s="24" t="str">
        <f>IF(Table1[[#This Row],[M1A]]="","",Table1[[#This Row],[M1A]]-Table1[[#This Row],[AWAL]])</f>
        <v/>
      </c>
      <c r="H100" s="24"/>
      <c r="I100" s="23"/>
      <c r="J100" s="23"/>
      <c r="K10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0" s="23"/>
      <c r="M10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0" s="4" t="str">
        <f>SUBSTITUTE(SUBSTITUTE(SUBSTITUTE(Table1[[#This Row],[NAMA BARANG]]," ",""),".",""),"-","")</f>
        <v>GelpenKenkoHitech028mmbiru</v>
      </c>
      <c r="O100" t="str">
        <f>IF(NOT(Table1[[#This Row],[M1B]]=""),"+-","")</f>
        <v/>
      </c>
    </row>
    <row r="101" spans="1:15">
      <c r="A101" s="4" t="str">
        <f>IF(Table1[[#This Row],[NAMA BARANG]]="","",IF(Table1[[#This Row],[TT]]&lt;1,"",COUNT(A$2:A100)+1))</f>
        <v/>
      </c>
      <c r="B101" s="20" t="s">
        <v>2772</v>
      </c>
      <c r="D101" s="19" t="s">
        <v>2828</v>
      </c>
      <c r="E10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1" s="24"/>
      <c r="G101" s="24" t="str">
        <f>IF(Table1[[#This Row],[M1A]]="","",Table1[[#This Row],[M1A]]-Table1[[#This Row],[AWAL]])</f>
        <v/>
      </c>
      <c r="H101" s="24"/>
      <c r="I101" s="23"/>
      <c r="J101" s="23"/>
      <c r="K10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1" s="23"/>
      <c r="M10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4" t="str">
        <f>SUBSTITUTE(SUBSTITUTE(SUBSTITUTE(Table1[[#This Row],[NAMA BARANG]]," ",""),".",""),"-","")</f>
        <v>GelpenKenkoHitech028mmhitam</v>
      </c>
      <c r="O101" t="str">
        <f>IF(NOT(Table1[[#This Row],[M1B]]=""),"+-","")</f>
        <v/>
      </c>
    </row>
    <row r="102" spans="1:15">
      <c r="A102" s="4" t="str">
        <f>IF(Table1[[#This Row],[NAMA BARANG]]="","",IF(Table1[[#This Row],[TT]]&lt;1,"",COUNT(A$2:A101)+1))</f>
        <v/>
      </c>
      <c r="B102" t="s">
        <v>2701</v>
      </c>
      <c r="C102" s="19">
        <v>1</v>
      </c>
      <c r="D102" s="19" t="s">
        <v>2700</v>
      </c>
      <c r="E10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2" s="21">
        <v>0</v>
      </c>
      <c r="G102" s="24">
        <f>IF(Table1[[#This Row],[M1A]]="","",Table1[[#This Row],[M1A]]-Table1[[#This Row],[AWAL]])</f>
        <v>-1</v>
      </c>
      <c r="H102" s="21"/>
      <c r="I102"/>
      <c r="J102"/>
      <c r="K10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2"/>
      <c r="M10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2" t="str">
        <f>SUBSTITUTE(SUBSTITUTE(SUBSTITUTE(Table1[[#This Row],[NAMA BARANG]]," ",""),".",""),"-","")</f>
        <v>GelpenKenkoK1biru</v>
      </c>
      <c r="O102" t="str">
        <f>IF(NOT(Table1[[#This Row],[M1B]]=""),"+-","")</f>
        <v>+-</v>
      </c>
    </row>
    <row r="103" spans="1:15">
      <c r="A103" t="str">
        <f>IF(Table1[[#This Row],[NAMA BARANG]]="","",IF(Table1[[#This Row],[TT]]&lt;1,"",COUNT(A$2:A102)+1))</f>
        <v/>
      </c>
      <c r="B103" t="s">
        <v>2699</v>
      </c>
      <c r="C103" s="19">
        <v>2</v>
      </c>
      <c r="D103" s="19" t="s">
        <v>2700</v>
      </c>
      <c r="E10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3" s="21">
        <v>0</v>
      </c>
      <c r="G103" s="21">
        <f>IF(Table1[[#This Row],[M1A]]="","",Table1[[#This Row],[M1A]]-Table1[[#This Row],[AWAL]])</f>
        <v>-2</v>
      </c>
      <c r="H103" s="21"/>
      <c r="I103"/>
      <c r="J103"/>
      <c r="K10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03"/>
      <c r="M10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3" t="str">
        <f>SUBSTITUTE(SUBSTITUTE(SUBSTITUTE(Table1[[#This Row],[NAMA BARANG]]," ",""),".",""),"-","")</f>
        <v>GelpenKenkoK1hitam</v>
      </c>
      <c r="O103" t="str">
        <f>IF(NOT(Table1[[#This Row],[M1B]]=""),"+-","")</f>
        <v>+-</v>
      </c>
    </row>
    <row r="104" spans="1:15">
      <c r="A104" t="str">
        <f>IF(Table1[[#This Row],[NAMA BARANG]]="","",IF(Table1[[#This Row],[TT]]&lt;1,"",COUNT(A$2:A103)+1))</f>
        <v/>
      </c>
      <c r="B104" t="s">
        <v>2702</v>
      </c>
      <c r="C104" s="19">
        <v>1</v>
      </c>
      <c r="D104" s="19" t="s">
        <v>2700</v>
      </c>
      <c r="E10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4" s="21">
        <v>0</v>
      </c>
      <c r="G104" s="21">
        <f>IF(Table1[[#This Row],[M1A]]="","",Table1[[#This Row],[M1A]]-Table1[[#This Row],[AWAL]])</f>
        <v>-1</v>
      </c>
      <c r="H104" s="21"/>
      <c r="I104"/>
      <c r="J104"/>
      <c r="K10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04"/>
      <c r="M10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4" t="str">
        <f>SUBSTITUTE(SUBSTITUTE(SUBSTITUTE(Table1[[#This Row],[NAMA BARANG]]," ",""),".",""),"-","")</f>
        <v>GelpenKenkoKE100hitam</v>
      </c>
      <c r="O104" t="str">
        <f>IF(NOT(Table1[[#This Row],[M1B]]=""),"+-","")</f>
        <v>+-</v>
      </c>
    </row>
    <row r="105" spans="1:15">
      <c r="A105" s="4" t="str">
        <f>IF(Table1[[#This Row],[NAMA BARANG]]="","",IF(Table1[[#This Row],[TT]]&lt;1,"",COUNT(A$2:A104)+1))</f>
        <v/>
      </c>
      <c r="B105" t="s">
        <v>2711</v>
      </c>
      <c r="C105" s="19">
        <v>2</v>
      </c>
      <c r="D105" s="19" t="s">
        <v>2700</v>
      </c>
      <c r="E10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21">
        <v>0</v>
      </c>
      <c r="G105" s="24">
        <f>IF(Table1[[#This Row],[M1A]]="","",Table1[[#This Row],[M1A]]-Table1[[#This Row],[AWAL]])</f>
        <v>-2</v>
      </c>
      <c r="H105" s="21"/>
      <c r="I105"/>
      <c r="J105"/>
      <c r="K10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5"/>
      <c r="M10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5" t="str">
        <f>SUBSTITUTE(SUBSTITUTE(SUBSTITUTE(Table1[[#This Row],[NAMA BARANG]]," ",""),".",""),"-","")</f>
        <v>GelpenKenkoKE303Tgelbiru</v>
      </c>
      <c r="O105" t="str">
        <f>IF(NOT(Table1[[#This Row],[M1B]]=""),"+-","")</f>
        <v>+-</v>
      </c>
    </row>
    <row r="106" spans="1:15">
      <c r="A106" t="str">
        <f>IF(Table1[[#This Row],[NAMA BARANG]]="","",IF(Table1[[#This Row],[TT]]&lt;1,"",COUNT(A$2:A105)+1))</f>
        <v/>
      </c>
      <c r="B106" t="s">
        <v>2712</v>
      </c>
      <c r="C106" s="19">
        <v>1</v>
      </c>
      <c r="D106" s="19" t="s">
        <v>2713</v>
      </c>
      <c r="E10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6" s="21">
        <v>0</v>
      </c>
      <c r="G106" s="21">
        <f>IF(Table1[[#This Row],[M1A]]="","",Table1[[#This Row],[M1A]]-Table1[[#This Row],[AWAL]])</f>
        <v>-1</v>
      </c>
      <c r="H106" s="21"/>
      <c r="I106"/>
      <c r="J106"/>
      <c r="K10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06"/>
      <c r="M10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t="str">
        <f>SUBSTITUTE(SUBSTITUTE(SUBSTITUTE(Table1[[#This Row],[NAMA BARANG]]," ",""),".",""),"-","")</f>
        <v>GuntingKenkoSC828</v>
      </c>
      <c r="O106" t="str">
        <f>IF(NOT(Table1[[#This Row],[M1B]]=""),"+-","")</f>
        <v>+-</v>
      </c>
    </row>
    <row r="107" spans="1:15">
      <c r="A107" s="4" t="str">
        <f>IF(Table1[[#This Row],[NAMA BARANG]]="","",IF(Table1[[#This Row],[TT]]&lt;1,"",COUNT(A$2:A106)+1))</f>
        <v/>
      </c>
      <c r="B107" s="20" t="s">
        <v>2773</v>
      </c>
      <c r="D107" s="19" t="s">
        <v>2829</v>
      </c>
      <c r="E10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7" s="24"/>
      <c r="G107" s="24" t="str">
        <f>IF(Table1[[#This Row],[M1A]]="","",Table1[[#This Row],[M1A]]-Table1[[#This Row],[AWAL]])</f>
        <v/>
      </c>
      <c r="H107" s="24"/>
      <c r="I107" s="23"/>
      <c r="J107" s="23"/>
      <c r="K10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 s="23"/>
      <c r="M10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s="4" t="str">
        <f>SUBSTITUTE(SUBSTITUTE(SUBSTITUTE(Table1[[#This Row],[NAMA BARANG]]," ",""),".",""),"-","")</f>
        <v>IsicutterJKL150</v>
      </c>
      <c r="O107" t="str">
        <f>IF(NOT(Table1[[#This Row],[M1B]]=""),"+-","")</f>
        <v/>
      </c>
    </row>
    <row r="108" spans="1:15">
      <c r="A108" s="4" t="str">
        <f>IF(Table1[[#This Row],[NAMA BARANG]]="","",IF(Table1[[#This Row],[TT]]&lt;1,"",COUNT(A$2:A107)+1))</f>
        <v/>
      </c>
      <c r="B108" s="20" t="s">
        <v>2926</v>
      </c>
      <c r="D108" s="19" t="s">
        <v>2831</v>
      </c>
      <c r="E10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8" s="24"/>
      <c r="G108" s="24" t="str">
        <f>IF(Table1[[#This Row],[M1A]]="","",Table1[[#This Row],[M1A]]-Table1[[#This Row],[AWAL]])</f>
        <v/>
      </c>
      <c r="H108" s="24"/>
      <c r="I108" s="23"/>
      <c r="J108" s="23"/>
      <c r="K10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8" s="23"/>
      <c r="M10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8" s="4" t="str">
        <f>SUBSTITUTE(SUBSTITUTE(SUBSTITUTE(Table1[[#This Row],[NAMA BARANG]]," ",""),".",""),"-","")</f>
        <v>isilabel2lineJK</v>
      </c>
      <c r="O108" t="str">
        <f>IF(NOT(Table1[[#This Row],[M1B]]=""),"+-","")</f>
        <v/>
      </c>
    </row>
    <row r="109" spans="1:15">
      <c r="A109" s="4" t="str">
        <f>IF(Table1[[#This Row],[NAMA BARANG]]="","",IF(Table1[[#This Row],[TT]]&lt;1,"",COUNT(A$2:A108)+1))</f>
        <v/>
      </c>
      <c r="B109" s="20" t="s">
        <v>2774</v>
      </c>
      <c r="D109" s="19" t="s">
        <v>2823</v>
      </c>
      <c r="E10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24"/>
      <c r="G109" s="24" t="str">
        <f>IF(Table1[[#This Row],[M1A]]="","",Table1[[#This Row],[M1A]]-Table1[[#This Row],[AWAL]])</f>
        <v/>
      </c>
      <c r="H109" s="24"/>
      <c r="I109" s="23"/>
      <c r="J109" s="23"/>
      <c r="K10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23"/>
      <c r="M10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4" t="str">
        <f>SUBSTITUTE(SUBSTITUTE(SUBSTITUTE(Table1[[#This Row],[NAMA BARANG]]," ",""),".",""),"-","")</f>
        <v>Isistapler(staples)Kenkono3</v>
      </c>
      <c r="O109" t="str">
        <f>IF(NOT(Table1[[#This Row],[M1B]]=""),"+-","")</f>
        <v/>
      </c>
    </row>
    <row r="110" spans="1:15">
      <c r="A110" s="4" t="str">
        <f>IF(Table1[[#This Row],[NAMA BARANG]]="","",IF(Table1[[#This Row],[TT]]&lt;1,"",COUNT(A$2:A109)+1))</f>
        <v/>
      </c>
      <c r="B110" s="14" t="s">
        <v>2775</v>
      </c>
      <c r="C110" s="23"/>
      <c r="D110" s="23"/>
      <c r="E11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0" s="24"/>
      <c r="G110" s="24" t="str">
        <f>IF(Table1[[#This Row],[M1A]]="","",Table1[[#This Row],[M1A]]-Table1[[#This Row],[AWAL]])</f>
        <v/>
      </c>
      <c r="H110" s="24"/>
      <c r="I110" s="23"/>
      <c r="J110" s="23"/>
      <c r="K11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0" s="23"/>
      <c r="M11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0" s="4" t="str">
        <f>SUBSTITUTE(SUBSTITUTE(SUBSTITUTE(Table1[[#This Row],[NAMA BARANG]]," ",""),".",""),"-","")</f>
        <v>JangkasetKenkoC288</v>
      </c>
      <c r="O110" t="str">
        <f>IF(NOT(Table1[[#This Row],[M1B]]=""),"+-","")</f>
        <v/>
      </c>
    </row>
    <row r="111" spans="1:15">
      <c r="A111" s="4" t="str">
        <f>IF(Table1[[#This Row],[NAMA BARANG]]="","",IF(Table1[[#This Row],[TT]]&lt;1,"",COUNT(A$2:A110)+1))</f>
        <v/>
      </c>
      <c r="B111" t="s">
        <v>2717</v>
      </c>
      <c r="C111" s="23">
        <v>2</v>
      </c>
      <c r="D111" s="23" t="s">
        <v>2718</v>
      </c>
      <c r="E11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21">
        <v>0</v>
      </c>
      <c r="G111" s="24">
        <f>IF(Table1[[#This Row],[M1A]]="","",Table1[[#This Row],[M1A]]-Table1[[#This Row],[AWAL]])</f>
        <v>-2</v>
      </c>
      <c r="H111" s="21"/>
      <c r="I111"/>
      <c r="J111"/>
      <c r="K11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1"/>
      <c r="M11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1" t="str">
        <f>SUBSTITUTE(SUBSTITUTE(SUBSTITUTE(Table1[[#This Row],[NAMA BARANG]]," ",""),".",""),"-","")</f>
        <v>LLeafKenkoA5LL1002070</v>
      </c>
      <c r="O111" t="str">
        <f>IF(NOT(Table1[[#This Row],[M1B]]=""),"+-","")</f>
        <v>+-</v>
      </c>
    </row>
    <row r="112" spans="1:15">
      <c r="A112" t="str">
        <f>IF(Table1[[#This Row],[NAMA BARANG]]="","",IF(Table1[[#This Row],[TT]]&lt;1,"",COUNT(A$2:A111)+1))</f>
        <v/>
      </c>
      <c r="B112" t="s">
        <v>2719</v>
      </c>
      <c r="C112" s="23">
        <v>2</v>
      </c>
      <c r="D112" s="23" t="s">
        <v>2720</v>
      </c>
      <c r="E11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21">
        <v>0</v>
      </c>
      <c r="G112" s="21">
        <f>IF(Table1[[#This Row],[M1A]]="","",Table1[[#This Row],[M1A]]-Table1[[#This Row],[AWAL]])</f>
        <v>-2</v>
      </c>
      <c r="H112" s="21"/>
      <c r="I112"/>
      <c r="J112"/>
      <c r="K11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/>
      <c r="M11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t="str">
        <f>SUBSTITUTE(SUBSTITUTE(SUBSTITUTE(Table1[[#This Row],[NAMA BARANG]]," ",""),".",""),"-","")</f>
        <v>LLeafKenkoB5LL1002670</v>
      </c>
      <c r="O112" t="str">
        <f>IF(NOT(Table1[[#This Row],[M1B]]=""),"+-","")</f>
        <v>+-</v>
      </c>
    </row>
    <row r="113" spans="1:15">
      <c r="A113" s="4" t="str">
        <f>IF(Table1[[#This Row],[NAMA BARANG]]="","",IF(Table1[[#This Row],[TT]]&lt;1,"",COUNT(A$2:A112)+1))</f>
        <v/>
      </c>
      <c r="B113" s="20" t="s">
        <v>2776</v>
      </c>
      <c r="C113" s="23"/>
      <c r="D113" s="23" t="s">
        <v>2830</v>
      </c>
      <c r="E11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24"/>
      <c r="G113" s="24" t="str">
        <f>IF(Table1[[#This Row],[M1A]]="","",Table1[[#This Row],[M1A]]-Table1[[#This Row],[AWAL]])</f>
        <v/>
      </c>
      <c r="H113" s="24"/>
      <c r="I113" s="23"/>
      <c r="J113" s="23"/>
      <c r="K11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3" s="23"/>
      <c r="M11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4" t="str">
        <f>SUBSTITUTE(SUBSTITUTE(SUBSTITUTE(Table1[[#This Row],[NAMA BARANG]]," ",""),".",""),"-","")</f>
        <v>LabelhargaKenko60012R1brs</v>
      </c>
      <c r="O113" t="str">
        <f>IF(NOT(Table1[[#This Row],[M1B]]=""),"+-","")</f>
        <v/>
      </c>
    </row>
    <row r="114" spans="1:15">
      <c r="A114" s="4" t="str">
        <f>IF(Table1[[#This Row],[NAMA BARANG]]="","",IF(Table1[[#This Row],[TT]]&lt;1,"",COUNT(A$2:A113)+1))</f>
        <v/>
      </c>
      <c r="B114" t="s">
        <v>2777</v>
      </c>
      <c r="C114" s="23"/>
      <c r="D114" s="23">
        <v>500</v>
      </c>
      <c r="E11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21"/>
      <c r="G114" s="24" t="str">
        <f>IF(Table1[[#This Row],[M1A]]="","",Table1[[#This Row],[M1A]]-Table1[[#This Row],[AWAL]])</f>
        <v/>
      </c>
      <c r="H114" s="21"/>
      <c r="I114"/>
      <c r="J114"/>
      <c r="K11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4"/>
      <c r="M11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4" t="str">
        <f>SUBSTITUTE(SUBSTITUTE(SUBSTITUTE(Table1[[#This Row],[NAMA BARANG]]," ",""),".",""),"-","")</f>
        <v>LabelJKLBP2LN2brs</v>
      </c>
      <c r="O114" t="str">
        <f>IF(NOT(Table1[[#This Row],[M1B]]=""),"+-","")</f>
        <v/>
      </c>
    </row>
    <row r="115" spans="1:15">
      <c r="A115" t="str">
        <f>IF(Table1[[#This Row],[NAMA BARANG]]="","",IF(Table1[[#This Row],[TT]]&lt;1,"",COUNT(A$2:A114)+1))</f>
        <v/>
      </c>
      <c r="B115" t="s">
        <v>2721</v>
      </c>
      <c r="C115" s="23">
        <v>1</v>
      </c>
      <c r="D115" s="23" t="s">
        <v>2678</v>
      </c>
      <c r="E11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21">
        <v>0</v>
      </c>
      <c r="G115" s="21">
        <f>IF(Table1[[#This Row],[M1A]]="","",Table1[[#This Row],[M1A]]-Table1[[#This Row],[AWAL]])</f>
        <v>-1</v>
      </c>
      <c r="H115" s="21"/>
      <c r="I115"/>
      <c r="J115"/>
      <c r="K11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15"/>
      <c r="M11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5" t="str">
        <f>SUBSTITUTE(SUBSTITUTE(SUBSTITUTE(Table1[[#This Row],[NAMA BARANG]]," ",""),".",""),"-","")</f>
        <v>LemcairKenkoLG50</v>
      </c>
      <c r="O115" t="str">
        <f>IF(NOT(Table1[[#This Row],[M1B]]=""),"+-","")</f>
        <v>+-</v>
      </c>
    </row>
    <row r="116" spans="1:15">
      <c r="A116" t="str">
        <f>IF(Table1[[#This Row],[NAMA BARANG]]="","",IF(Table1[[#This Row],[TT]]&lt;1,"",COUNT(A$2:A115)+1))</f>
        <v/>
      </c>
      <c r="B116" t="s">
        <v>2722</v>
      </c>
      <c r="C116" s="23">
        <v>1</v>
      </c>
      <c r="D116" s="23" t="s">
        <v>2709</v>
      </c>
      <c r="E11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21">
        <v>0</v>
      </c>
      <c r="G116" s="21">
        <f>IF(Table1[[#This Row],[M1A]]="","",Table1[[#This Row],[M1A]]-Table1[[#This Row],[AWAL]])</f>
        <v>-1</v>
      </c>
      <c r="H116" s="21"/>
      <c r="I116"/>
      <c r="J116"/>
      <c r="K11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16"/>
      <c r="M11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t="str">
        <f>SUBSTITUTE(SUBSTITUTE(SUBSTITUTE(Table1[[#This Row],[NAMA BARANG]]," ",""),".",""),"-","")</f>
        <v>LemJKGLR35</v>
      </c>
      <c r="O116" t="str">
        <f>IF(NOT(Table1[[#This Row],[M1B]]=""),"+-","")</f>
        <v>+-</v>
      </c>
    </row>
    <row r="117" spans="1:15">
      <c r="A117" s="4" t="str">
        <f>IF(Table1[[#This Row],[NAMA BARANG]]="","",IF(Table1[[#This Row],[TT]]&lt;1,"",COUNT(A$2:A116)+1))</f>
        <v/>
      </c>
      <c r="B117" s="20" t="s">
        <v>2778</v>
      </c>
      <c r="C117" s="23"/>
      <c r="D117" s="23" t="s">
        <v>2832</v>
      </c>
      <c r="E11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24"/>
      <c r="G117" s="24" t="str">
        <f>IF(Table1[[#This Row],[M1A]]="","",Table1[[#This Row],[M1A]]-Table1[[#This Row],[AWAL]])</f>
        <v/>
      </c>
      <c r="H117" s="24"/>
      <c r="I117" s="23"/>
      <c r="J117" s="23"/>
      <c r="K11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7" s="23"/>
      <c r="M11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7" s="4" t="str">
        <f>SUBSTITUTE(SUBSTITUTE(SUBSTITUTE(Table1[[#This Row],[NAMA BARANG]]," ",""),".",""),"-","")</f>
        <v>LemstickJKGS100</v>
      </c>
      <c r="O117" t="str">
        <f>IF(NOT(Table1[[#This Row],[M1B]]=""),"+-","")</f>
        <v/>
      </c>
    </row>
    <row r="118" spans="1:15">
      <c r="A118" s="4" t="str">
        <f>IF(Table1[[#This Row],[NAMA BARANG]]="","",IF(Table1[[#This Row],[TT]]&lt;1,"",COUNT(A$2:A117)+1))</f>
        <v/>
      </c>
      <c r="B118" s="20" t="s">
        <v>2779</v>
      </c>
      <c r="C118" s="23"/>
      <c r="D118" s="23" t="s">
        <v>2833</v>
      </c>
      <c r="E11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24"/>
      <c r="G118" s="24" t="str">
        <f>IF(Table1[[#This Row],[M1A]]="","",Table1[[#This Row],[M1A]]-Table1[[#This Row],[AWAL]])</f>
        <v/>
      </c>
      <c r="H118" s="24"/>
      <c r="I118" s="23"/>
      <c r="J118" s="23"/>
      <c r="K11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8" s="23"/>
      <c r="M11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8" s="4" t="str">
        <f>SUBSTITUTE(SUBSTITUTE(SUBSTITUTE(Table1[[#This Row],[NAMA BARANG]]," ",""),".",""),"-","")</f>
        <v>LemstickKenko15grtanggung</v>
      </c>
      <c r="O118" t="str">
        <f>IF(NOT(Table1[[#This Row],[M1B]]=""),"+-","")</f>
        <v/>
      </c>
    </row>
    <row r="119" spans="1:15">
      <c r="A119" t="str">
        <f>IF(Table1[[#This Row],[NAMA BARANG]]="","",IF(Table1[[#This Row],[TT]]&lt;1,"",COUNT(A$2:A118)+1))</f>
        <v/>
      </c>
      <c r="B119" t="s">
        <v>2723</v>
      </c>
      <c r="C119" s="23">
        <v>1</v>
      </c>
      <c r="D119" s="23" t="s">
        <v>2724</v>
      </c>
      <c r="E11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21">
        <v>0</v>
      </c>
      <c r="G119" s="21">
        <f>IF(Table1[[#This Row],[M1A]]="","",Table1[[#This Row],[M1A]]-Table1[[#This Row],[AWAL]])</f>
        <v>-1</v>
      </c>
      <c r="H119" s="21"/>
      <c r="I119"/>
      <c r="J119"/>
      <c r="K11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19"/>
      <c r="M11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t="str">
        <f>SUBSTITUTE(SUBSTITUTE(SUBSTITUTE(Table1[[#This Row],[NAMA BARANG]]," ",""),".",""),"-","")</f>
        <v>LemstickKenko8grkecil</v>
      </c>
      <c r="O119" t="str">
        <f>IF(NOT(Table1[[#This Row],[M1B]]=""),"+-","")</f>
        <v>+-</v>
      </c>
    </row>
    <row r="120" spans="1:15">
      <c r="A120" t="str">
        <f>IF(Table1[[#This Row],[NAMA BARANG]]="","",IF(Table1[[#This Row],[TT]]&lt;1,"",COUNT(A$2:A119)+1))</f>
        <v/>
      </c>
      <c r="B120" t="s">
        <v>2694</v>
      </c>
      <c r="C120" s="23">
        <v>1</v>
      </c>
      <c r="D120" s="23" t="s">
        <v>2674</v>
      </c>
      <c r="E12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21">
        <v>0</v>
      </c>
      <c r="G120" s="21">
        <f>IF(Table1[[#This Row],[M1A]]="","",Table1[[#This Row],[M1A]]-Table1[[#This Row],[AWAL]])</f>
        <v>-1</v>
      </c>
      <c r="H120" s="21"/>
      <c r="I120"/>
      <c r="J120"/>
      <c r="K12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20"/>
      <c r="M12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t="str">
        <f>SUBSTITUTE(SUBSTITUTE(SUBSTITUTE(Table1[[#This Row],[NAMA BARANG]]," ",""),".",""),"-","")</f>
        <v>MarkerpermanenKenkoPM100hitam</v>
      </c>
      <c r="O120" t="str">
        <f>IF(NOT(Table1[[#This Row],[M1B]]=""),"+-","")</f>
        <v>+-</v>
      </c>
    </row>
    <row r="121" spans="1:15">
      <c r="A121" t="str">
        <f>IF(Table1[[#This Row],[NAMA BARANG]]="","",IF(Table1[[#This Row],[TT]]&lt;1,"",COUNT(A$2:A120)+1))</f>
        <v/>
      </c>
      <c r="B121" t="s">
        <v>2695</v>
      </c>
      <c r="C121" s="23">
        <v>1</v>
      </c>
      <c r="D121" s="23" t="s">
        <v>2674</v>
      </c>
      <c r="E12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21">
        <v>0</v>
      </c>
      <c r="G121" s="21">
        <f>IF(Table1[[#This Row],[M1A]]="","",Table1[[#This Row],[M1A]]-Table1[[#This Row],[AWAL]])</f>
        <v>-1</v>
      </c>
      <c r="H121" s="21"/>
      <c r="I121"/>
      <c r="J121"/>
      <c r="K12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21"/>
      <c r="M12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t="str">
        <f>SUBSTITUTE(SUBSTITUTE(SUBSTITUTE(Table1[[#This Row],[NAMA BARANG]]," ",""),".",""),"-","")</f>
        <v>MarkerWBKenkoWM100hitam</v>
      </c>
      <c r="O121" t="str">
        <f>IF(NOT(Table1[[#This Row],[M1B]]=""),"+-","")</f>
        <v>+-</v>
      </c>
    </row>
    <row r="122" spans="1:15">
      <c r="A122" s="4" t="str">
        <f>IF(Table1[[#This Row],[NAMA BARANG]]="","",IF(Table1[[#This Row],[TT]]&lt;1,"",COUNT(A$2:A121)+1))</f>
        <v/>
      </c>
      <c r="B122" s="20" t="s">
        <v>2780</v>
      </c>
      <c r="C122" s="23"/>
      <c r="D122" s="23" t="s">
        <v>2834</v>
      </c>
      <c r="E12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24"/>
      <c r="G122" s="24" t="str">
        <f>IF(Table1[[#This Row],[M1A]]="","",Table1[[#This Row],[M1A]]-Table1[[#This Row],[AWAL]])</f>
        <v/>
      </c>
      <c r="H122" s="24"/>
      <c r="I122" s="23"/>
      <c r="J122" s="23"/>
      <c r="K12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23"/>
      <c r="M12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4" t="str">
        <f>SUBSTITUTE(SUBSTITUTE(SUBSTITUTE(Table1[[#This Row],[NAMA BARANG]]," ",""),".",""),"-","")</f>
        <v>MesinlabelhargaKenkoMX5500</v>
      </c>
      <c r="O122" t="str">
        <f>IF(NOT(Table1[[#This Row],[M1B]]=""),"+-","")</f>
        <v/>
      </c>
    </row>
    <row r="123" spans="1:15">
      <c r="A123" t="str">
        <f>IF(Table1[[#This Row],[NAMA BARANG]]="","",IF(Table1[[#This Row],[TT]]&lt;1,"",COUNT(A$2:A122)+1))</f>
        <v/>
      </c>
      <c r="B123" t="s">
        <v>2725</v>
      </c>
      <c r="C123" s="23">
        <v>2</v>
      </c>
      <c r="D123" s="23" t="s">
        <v>2726</v>
      </c>
      <c r="E123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21">
        <v>0</v>
      </c>
      <c r="G123" s="21">
        <f>IF(Table1[[#This Row],[M1A]]="","",Table1[[#This Row],[M1A]]-Table1[[#This Row],[AWAL]])</f>
        <v>-2</v>
      </c>
      <c r="H123" s="21"/>
      <c r="I123"/>
      <c r="J123"/>
      <c r="K123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/>
      <c r="M123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t="str">
        <f>SUBSTITUTE(SUBSTITUTE(SUBSTITUTE(Table1[[#This Row],[NAMA BARANG]]," ",""),".",""),"-","")</f>
        <v>MikalaminatingKenkoLF1002234</v>
      </c>
      <c r="O123" t="str">
        <f>IF(NOT(Table1[[#This Row],[M1B]]=""),"+-","")</f>
        <v>+-</v>
      </c>
    </row>
    <row r="124" spans="1:15">
      <c r="A124" t="str">
        <f>IF(Table1[[#This Row],[NAMA BARANG]]="","",IF(Table1[[#This Row],[TT]]&lt;1,"",COUNT(A$2:A123)+1))</f>
        <v/>
      </c>
      <c r="B124" t="s">
        <v>2727</v>
      </c>
      <c r="C124" s="23">
        <v>2</v>
      </c>
      <c r="D124" s="23" t="s">
        <v>2728</v>
      </c>
      <c r="E12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21">
        <v>0</v>
      </c>
      <c r="G124" s="21">
        <f>IF(Table1[[#This Row],[M1A]]="","",Table1[[#This Row],[M1A]]-Table1[[#This Row],[AWAL]])</f>
        <v>-2</v>
      </c>
      <c r="H124" s="21"/>
      <c r="I124"/>
      <c r="J124"/>
      <c r="K12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/>
      <c r="M12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t="str">
        <f>SUBSTITUTE(SUBSTITUTE(SUBSTITUTE(Table1[[#This Row],[NAMA BARANG]]," ",""),".",""),"-","")</f>
        <v>OpastelJK12WOP12S</v>
      </c>
      <c r="O124" t="str">
        <f>IF(NOT(Table1[[#This Row],[M1B]]=""),"+-","")</f>
        <v>+-</v>
      </c>
    </row>
    <row r="125" spans="1:15">
      <c r="A125" s="4" t="str">
        <f>IF(Table1[[#This Row],[NAMA BARANG]]="","",IF(Table1[[#This Row],[TT]]&lt;1,"",COUNT(A$2:A124)+1))</f>
        <v/>
      </c>
      <c r="B125" s="20" t="s">
        <v>2781</v>
      </c>
      <c r="C125" s="23"/>
      <c r="D125" s="23" t="s">
        <v>2835</v>
      </c>
      <c r="E12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24"/>
      <c r="G125" s="24" t="str">
        <f>IF(Table1[[#This Row],[M1A]]="","",Table1[[#This Row],[M1A]]-Table1[[#This Row],[AWAL]])</f>
        <v/>
      </c>
      <c r="H125" s="24"/>
      <c r="I125" s="23"/>
      <c r="J125" s="23"/>
      <c r="K12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23"/>
      <c r="M12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4" t="str">
        <f>SUBSTITUTE(SUBSTITUTE(SUBSTITUTE(Table1[[#This Row],[NAMA BARANG]]," ",""),".",""),"-","")</f>
        <v>OpastelJK24WOP24S</v>
      </c>
      <c r="O125" t="str">
        <f>IF(NOT(Table1[[#This Row],[M1B]]=""),"+-","")</f>
        <v/>
      </c>
    </row>
    <row r="126" spans="1:15">
      <c r="A126" s="4" t="str">
        <f>IF(Table1[[#This Row],[NAMA BARANG]]="","",IF(Table1[[#This Row],[TT]]&lt;1,"",COUNT(A$2:A125)+1))</f>
        <v/>
      </c>
      <c r="B126" s="20" t="s">
        <v>2782</v>
      </c>
      <c r="C126" s="23"/>
      <c r="D126" s="23" t="s">
        <v>2836</v>
      </c>
      <c r="E12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24"/>
      <c r="G126" s="24" t="str">
        <f>IF(Table1[[#This Row],[M1A]]="","",Table1[[#This Row],[M1A]]-Table1[[#This Row],[AWAL]])</f>
        <v/>
      </c>
      <c r="H126" s="24"/>
      <c r="I126" s="23"/>
      <c r="J126" s="23"/>
      <c r="K12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6" s="23"/>
      <c r="M12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4" t="str">
        <f>SUBSTITUTE(SUBSTITUTE(SUBSTITUTE(Table1[[#This Row],[NAMA BARANG]]," ",""),".",""),"-","")</f>
        <v>OpastelJK36WOP36S</v>
      </c>
      <c r="O126" t="str">
        <f>IF(NOT(Table1[[#This Row],[M1B]]=""),"+-","")</f>
        <v/>
      </c>
    </row>
    <row r="127" spans="1:15">
      <c r="A127" s="4" t="str">
        <f>IF(Table1[[#This Row],[NAMA BARANG]]="","",IF(Table1[[#This Row],[TT]]&lt;1,"",COUNT(A$2:A126)+1))</f>
        <v/>
      </c>
      <c r="B127" s="20" t="s">
        <v>2783</v>
      </c>
      <c r="C127" s="23"/>
      <c r="D127" s="23" t="s">
        <v>2837</v>
      </c>
      <c r="E12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24"/>
      <c r="G127" s="24" t="str">
        <f>IF(Table1[[#This Row],[M1A]]="","",Table1[[#This Row],[M1A]]-Table1[[#This Row],[AWAL]])</f>
        <v/>
      </c>
      <c r="H127" s="24"/>
      <c r="I127" s="23"/>
      <c r="J127" s="23"/>
      <c r="K12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7" s="23"/>
      <c r="M12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4" t="str">
        <f>SUBSTITUTE(SUBSTITUTE(SUBSTITUTE(Table1[[#This Row],[NAMA BARANG]]," ",""),".",""),"-","")</f>
        <v>OpastelJK18WOP18S</v>
      </c>
      <c r="O127" t="str">
        <f>IF(NOT(Table1[[#This Row],[M1B]]=""),"+-","")</f>
        <v/>
      </c>
    </row>
    <row r="128" spans="1:15">
      <c r="A128" s="4" t="str">
        <f>IF(Table1[[#This Row],[NAMA BARANG]]="","",IF(Table1[[#This Row],[TT]]&lt;1,"",COUNT(A$2:A127)+1))</f>
        <v/>
      </c>
      <c r="B128" s="20" t="s">
        <v>2784</v>
      </c>
      <c r="C128" s="23"/>
      <c r="D128" s="23" t="s">
        <v>2703</v>
      </c>
      <c r="E12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24"/>
      <c r="G128" s="24" t="str">
        <f>IF(Table1[[#This Row],[M1A]]="","",Table1[[#This Row],[M1A]]-Table1[[#This Row],[AWAL]])</f>
        <v/>
      </c>
      <c r="H128" s="24"/>
      <c r="I128" s="23"/>
      <c r="J128" s="23"/>
      <c r="K12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8" s="23"/>
      <c r="M12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8" s="4" t="str">
        <f>SUBSTITUTE(SUBSTITUTE(SUBSTITUTE(Table1[[#This Row],[NAMA BARANG]]," ",""),".",""),"-","")</f>
        <v>PcaseJKPC0719AC36A/FAnimalCalender</v>
      </c>
      <c r="O128" t="str">
        <f>IF(NOT(Table1[[#This Row],[M1B]]=""),"+-","")</f>
        <v/>
      </c>
    </row>
    <row r="129" spans="1:15">
      <c r="A129" s="4" t="str">
        <f>IF(Table1[[#This Row],[NAMA BARANG]]="","",IF(Table1[[#This Row],[TT]]&lt;1,"",COUNT(A$2:A128)+1))</f>
        <v/>
      </c>
      <c r="B129" s="20" t="s">
        <v>2785</v>
      </c>
      <c r="C129" s="23"/>
      <c r="D129" s="23" t="s">
        <v>2703</v>
      </c>
      <c r="E12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24"/>
      <c r="G129" s="24" t="str">
        <f>IF(Table1[[#This Row],[M1A]]="","",Table1[[#This Row],[M1A]]-Table1[[#This Row],[AWAL]])</f>
        <v/>
      </c>
      <c r="H129" s="24"/>
      <c r="I129" s="23"/>
      <c r="J129" s="23"/>
      <c r="K12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 s="23"/>
      <c r="M12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s="4" t="str">
        <f>SUBSTITUTE(SUBSTITUTE(SUBSTITUTE(Table1[[#This Row],[NAMA BARANG]]," ",""),".",""),"-","")</f>
        <v>PcaseJKPC0719GZ34A/FGozzy</v>
      </c>
      <c r="O129" t="str">
        <f>IF(NOT(Table1[[#This Row],[M1B]]=""),"+-","")</f>
        <v/>
      </c>
    </row>
    <row r="130" spans="1:15">
      <c r="A130" s="4" t="str">
        <f>IF(Table1[[#This Row],[NAMA BARANG]]="","",IF(Table1[[#This Row],[TT]]&lt;1,"",COUNT(A$2:A129)+1))</f>
        <v/>
      </c>
      <c r="B130" s="20" t="s">
        <v>2786</v>
      </c>
      <c r="C130" s="23"/>
      <c r="D130" s="23" t="s">
        <v>2703</v>
      </c>
      <c r="E13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24"/>
      <c r="G130" s="24" t="str">
        <f>IF(Table1[[#This Row],[M1A]]="","",Table1[[#This Row],[M1A]]-Table1[[#This Row],[AWAL]])</f>
        <v/>
      </c>
      <c r="H130" s="24"/>
      <c r="I130" s="23"/>
      <c r="J130" s="23"/>
      <c r="K13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 s="23"/>
      <c r="M13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s="4" t="str">
        <f>SUBSTITUTE(SUBSTITUTE(SUBSTITUTE(Table1[[#This Row],[NAMA BARANG]]," ",""),".",""),"-","")</f>
        <v>PaperClipJKC3100</v>
      </c>
      <c r="O130" t="str">
        <f>IF(NOT(Table1[[#This Row],[M1B]]=""),"+-","")</f>
        <v/>
      </c>
    </row>
    <row r="131" spans="1:15">
      <c r="A131" t="str">
        <f>IF(Table1[[#This Row],[NAMA BARANG]]="","",IF(Table1[[#This Row],[TT]]&lt;1,"",COUNT(A$2:A130)+1))</f>
        <v/>
      </c>
      <c r="B131" t="s">
        <v>2729</v>
      </c>
      <c r="C131" s="23">
        <v>1</v>
      </c>
      <c r="D131" s="23" t="s">
        <v>2730</v>
      </c>
      <c r="E131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21">
        <v>0</v>
      </c>
      <c r="G131" s="21">
        <f>IF(Table1[[#This Row],[M1A]]="","",Table1[[#This Row],[M1A]]-Table1[[#This Row],[AWAL]])</f>
        <v>-1</v>
      </c>
      <c r="H131" s="21"/>
      <c r="I131"/>
      <c r="J131"/>
      <c r="K131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1"/>
      <c r="M131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t="str">
        <f>SUBSTITUTE(SUBSTITUTE(SUBSTITUTE(Table1[[#This Row],[NAMA BARANG]]," ",""),".",""),"-","")</f>
        <v>PapercutterJKPC2638(F4)</v>
      </c>
      <c r="O131" t="str">
        <f>IF(NOT(Table1[[#This Row],[M1B]]=""),"+-","")</f>
        <v>+-</v>
      </c>
    </row>
    <row r="132" spans="1:15">
      <c r="A132" t="str">
        <f>IF(Table1[[#This Row],[NAMA BARANG]]="","",IF(Table1[[#This Row],[TT]]&lt;1,"",COUNT(A$2:A131)+1))</f>
        <v/>
      </c>
      <c r="B132" t="s">
        <v>2731</v>
      </c>
      <c r="C132" s="23">
        <v>1</v>
      </c>
      <c r="D132" s="23" t="s">
        <v>2675</v>
      </c>
      <c r="E132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21">
        <v>0</v>
      </c>
      <c r="G132" s="21">
        <f>IF(Table1[[#This Row],[M1A]]="","",Table1[[#This Row],[M1A]]-Table1[[#This Row],[AWAL]])</f>
        <v>-1</v>
      </c>
      <c r="H132" s="21"/>
      <c r="I132"/>
      <c r="J132"/>
      <c r="K132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2"/>
      <c r="M132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t="str">
        <f>SUBSTITUTE(SUBSTITUTE(SUBSTITUTE(Table1[[#This Row],[NAMA BARANG]]," ",""),".",""),"-","")</f>
        <v>PensilJKP882B</v>
      </c>
      <c r="O132" t="str">
        <f>IF(NOT(Table1[[#This Row],[M1B]]=""),"+-","")</f>
        <v>+-</v>
      </c>
    </row>
    <row r="133" spans="1:15">
      <c r="A133" s="4" t="str">
        <f>IF(Table1[[#This Row],[NAMA BARANG]]="","",IF(Table1[[#This Row],[TT]]&lt;1,"",COUNT(A$2:A132)+1))</f>
        <v/>
      </c>
      <c r="B133" s="20" t="s">
        <v>2787</v>
      </c>
      <c r="C133" s="23"/>
      <c r="D133" s="23"/>
      <c r="E13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24"/>
      <c r="G133" s="24" t="str">
        <f>IF(Table1[[#This Row],[M1A]]="","",Table1[[#This Row],[M1A]]-Table1[[#This Row],[AWAL]])</f>
        <v/>
      </c>
      <c r="H133" s="24"/>
      <c r="I133" s="23"/>
      <c r="J133" s="23"/>
      <c r="K13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3" s="23"/>
      <c r="M13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s="4" t="str">
        <f>SUBSTITUTE(SUBSTITUTE(SUBSTITUTE(Table1[[#This Row],[NAMA BARANG]]," ",""),".",""),"-","")</f>
        <v>PensilJKP90</v>
      </c>
      <c r="O133" t="str">
        <f>IF(NOT(Table1[[#This Row],[M1B]]=""),"+-","")</f>
        <v/>
      </c>
    </row>
    <row r="134" spans="1:15">
      <c r="A134" t="str">
        <f>IF(Table1[[#This Row],[NAMA BARANG]]="","",IF(Table1[[#This Row],[TT]]&lt;1,"",COUNT(A$2:A133)+1))</f>
        <v/>
      </c>
      <c r="B134" t="s">
        <v>2732</v>
      </c>
      <c r="C134" s="23">
        <v>1</v>
      </c>
      <c r="D134" s="23" t="s">
        <v>2675</v>
      </c>
      <c r="E134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21">
        <v>0</v>
      </c>
      <c r="G134" s="21">
        <f>IF(Table1[[#This Row],[M1A]]="","",Table1[[#This Row],[M1A]]-Table1[[#This Row],[AWAL]])</f>
        <v>-1</v>
      </c>
      <c r="H134" s="21"/>
      <c r="I134"/>
      <c r="J134"/>
      <c r="K134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4"/>
      <c r="M134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t="str">
        <f>SUBSTITUTE(SUBSTITUTE(SUBSTITUTE(Table1[[#This Row],[NAMA BARANG]]," ",""),".",""),"-","")</f>
        <v>PensilJKP932B</v>
      </c>
      <c r="O134" t="str">
        <f>IF(NOT(Table1[[#This Row],[M1B]]=""),"+-","")</f>
        <v>+-</v>
      </c>
    </row>
    <row r="135" spans="1:15">
      <c r="A135" s="4" t="str">
        <f>IF(Table1[[#This Row],[NAMA BARANG]]="","",IF(Table1[[#This Row],[TT]]&lt;1,"",COUNT(A$2:A134)+1))</f>
        <v/>
      </c>
      <c r="B135" s="20" t="s">
        <v>2788</v>
      </c>
      <c r="C135" s="23"/>
      <c r="D135" s="23" t="s">
        <v>2838</v>
      </c>
      <c r="E1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24"/>
      <c r="G135" s="24" t="str">
        <f>IF(Table1[[#This Row],[M1A]]="","",Table1[[#This Row],[M1A]]-Table1[[#This Row],[AWAL]])</f>
        <v/>
      </c>
      <c r="H135" s="24"/>
      <c r="I135" s="23"/>
      <c r="J135" s="23"/>
      <c r="K13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5" s="23"/>
      <c r="M1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4" t="str">
        <f>SUBSTITUTE(SUBSTITUTE(SUBSTITUTE(Table1[[#This Row],[NAMA BARANG]]," ",""),".",""),"-","")</f>
        <v>PlakbankainhitamKenko36mmplstmerah</v>
      </c>
      <c r="O135" t="str">
        <f>IF(NOT(Table1[[#This Row],[M1B]]=""),"+-","")</f>
        <v/>
      </c>
    </row>
    <row r="136" spans="1:15">
      <c r="A136" s="4" t="str">
        <f>IF(Table1[[#This Row],[NAMA BARANG]]="","",IF(Table1[[#This Row],[TT]]&lt;1,"",COUNT(A$2:A135)+1))</f>
        <v/>
      </c>
      <c r="B136" s="20" t="s">
        <v>2789</v>
      </c>
      <c r="C136" s="23"/>
      <c r="D136" s="23" t="s">
        <v>2734</v>
      </c>
      <c r="E13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24"/>
      <c r="G136" s="24" t="str">
        <f>IF(Table1[[#This Row],[M1A]]="","",Table1[[#This Row],[M1A]]-Table1[[#This Row],[AWAL]])</f>
        <v/>
      </c>
      <c r="H136" s="24"/>
      <c r="I136" s="23"/>
      <c r="J136" s="23"/>
      <c r="K13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6" s="23"/>
      <c r="M13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4" t="str">
        <f>SUBSTITUTE(SUBSTITUTE(SUBSTITUTE(Table1[[#This Row],[NAMA BARANG]]," ",""),".",""),"-","")</f>
        <v>PlakbankainhitamKenko48mmplstmerah</v>
      </c>
      <c r="O136" t="str">
        <f>IF(NOT(Table1[[#This Row],[M1B]]=""),"+-","")</f>
        <v/>
      </c>
    </row>
    <row r="137" spans="1:15">
      <c r="A137" t="str">
        <f>IF(Table1[[#This Row],[NAMA BARANG]]="","",IF(Table1[[#This Row],[TT]]&lt;1,"",COUNT(A$2:A136)+1))</f>
        <v/>
      </c>
      <c r="B137" t="s">
        <v>2733</v>
      </c>
      <c r="C137" s="23">
        <v>2</v>
      </c>
      <c r="D137" s="23" t="s">
        <v>2734</v>
      </c>
      <c r="E13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21">
        <v>0</v>
      </c>
      <c r="G137" s="21">
        <f>IF(Table1[[#This Row],[M1A]]="","",Table1[[#This Row],[M1A]]-Table1[[#This Row],[AWAL]])</f>
        <v>-2</v>
      </c>
      <c r="H137" s="21"/>
      <c r="I137"/>
      <c r="J137"/>
      <c r="K13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7"/>
      <c r="M13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t="str">
        <f>SUBSTITUTE(SUBSTITUTE(SUBSTITUTE(Table1[[#This Row],[NAMA BARANG]]," ",""),".",""),"-","")</f>
        <v>PlakbankainKenko48mmplstbiru</v>
      </c>
      <c r="O137" t="str">
        <f>IF(NOT(Table1[[#This Row],[M1B]]=""),"+-","")</f>
        <v>+-</v>
      </c>
    </row>
    <row r="138" spans="1:15">
      <c r="A138" t="str">
        <f>IF(Table1[[#This Row],[NAMA BARANG]]="","",IF(Table1[[#This Row],[TT]]&lt;1,"",COUNT(A$2:A137)+1))</f>
        <v/>
      </c>
      <c r="B138" t="s">
        <v>2735</v>
      </c>
      <c r="C138" s="23">
        <v>1</v>
      </c>
      <c r="D138" s="23" t="s">
        <v>2736</v>
      </c>
      <c r="E13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21">
        <v>0</v>
      </c>
      <c r="G138" s="21">
        <f>IF(Table1[[#This Row],[M1A]]="","",Table1[[#This Row],[M1A]]-Table1[[#This Row],[AWAL]])</f>
        <v>-1</v>
      </c>
      <c r="H138" s="21"/>
      <c r="I138"/>
      <c r="J138"/>
      <c r="K13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38"/>
      <c r="M13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t="str">
        <f>SUBSTITUTE(SUBSTITUTE(SUBSTITUTE(Table1[[#This Row],[NAMA BARANG]]," ",""),".",""),"-","")</f>
        <v>PunchJKno85</v>
      </c>
      <c r="O138" t="str">
        <f>IF(NOT(Table1[[#This Row],[M1B]]=""),"+-","")</f>
        <v>+-</v>
      </c>
    </row>
    <row r="139" spans="1:15">
      <c r="A139" s="4" t="str">
        <f>IF(Table1[[#This Row],[NAMA BARANG]]="","",IF(Table1[[#This Row],[TT]]&lt;1,"",COUNT(A$2:A138)+1))</f>
        <v/>
      </c>
      <c r="B139" s="20" t="s">
        <v>2790</v>
      </c>
      <c r="C139" s="23"/>
      <c r="D139" s="23" t="s">
        <v>2698</v>
      </c>
      <c r="E13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24"/>
      <c r="G139" s="24" t="str">
        <f>IF(Table1[[#This Row],[M1A]]="","",Table1[[#This Row],[M1A]]-Table1[[#This Row],[AWAL]])</f>
        <v/>
      </c>
      <c r="H139" s="24"/>
      <c r="I139" s="23"/>
      <c r="J139" s="23"/>
      <c r="K13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 s="23"/>
      <c r="M13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s="4" t="str">
        <f>SUBSTITUTE(SUBSTITUTE(SUBSTITUTE(Table1[[#This Row],[NAMA BARANG]]," ",""),".",""),"-","")</f>
        <v>PunchKenkono30</v>
      </c>
      <c r="O139" t="str">
        <f>IF(NOT(Table1[[#This Row],[M1B]]=""),"+-","")</f>
        <v/>
      </c>
    </row>
    <row r="140" spans="1:15">
      <c r="A140" s="4" t="str">
        <f>IF(Table1[[#This Row],[NAMA BARANG]]="","",IF(Table1[[#This Row],[TT]]&lt;1,"",COUNT(A$2:A139)+1))</f>
        <v/>
      </c>
      <c r="B140" s="20" t="s">
        <v>2791</v>
      </c>
      <c r="C140" s="23"/>
      <c r="D140" s="23"/>
      <c r="E14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24"/>
      <c r="G140" s="24" t="str">
        <f>IF(Table1[[#This Row],[M1A]]="","",Table1[[#This Row],[M1A]]-Table1[[#This Row],[AWAL]])</f>
        <v/>
      </c>
      <c r="H140" s="24"/>
      <c r="I140" s="23"/>
      <c r="J140" s="23"/>
      <c r="K14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23"/>
      <c r="M14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4" t="str">
        <f>SUBSTITUTE(SUBSTITUTE(SUBSTITUTE(Table1[[#This Row],[NAMA BARANG]]," ",""),".",""),"-","")</f>
        <v>PunchKenkono40</v>
      </c>
      <c r="O140" t="str">
        <f>IF(NOT(Table1[[#This Row],[M1B]]=""),"+-","")</f>
        <v/>
      </c>
    </row>
    <row r="141" spans="1:15">
      <c r="A141" s="4" t="str">
        <f>IF(Table1[[#This Row],[NAMA BARANG]]="","",IF(Table1[[#This Row],[TT]]&lt;1,"",COUNT(A$2:A140)+1))</f>
        <v/>
      </c>
      <c r="B141" t="s">
        <v>2737</v>
      </c>
      <c r="C141" s="23">
        <v>1</v>
      </c>
      <c r="D141" s="23" t="s">
        <v>2703</v>
      </c>
      <c r="E14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21">
        <v>0</v>
      </c>
      <c r="G141" s="24">
        <f>IF(Table1[[#This Row],[M1A]]="","",Table1[[#This Row],[M1A]]-Table1[[#This Row],[AWAL]])</f>
        <v>-1</v>
      </c>
      <c r="H141" s="21"/>
      <c r="I141"/>
      <c r="J141"/>
      <c r="K14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/>
      <c r="M14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t="str">
        <f>SUBSTITUTE(SUBSTITUTE(SUBSTITUTE(Table1[[#This Row],[NAMA BARANG]]," ",""),".",""),"-","")</f>
        <v>PWbicolorKenko12WCP12FBCclassic</v>
      </c>
      <c r="O141" t="str">
        <f>IF(NOT(Table1[[#This Row],[M1B]]=""),"+-","")</f>
        <v>+-</v>
      </c>
    </row>
    <row r="142" spans="1:15">
      <c r="A142" s="4" t="str">
        <f>IF(Table1[[#This Row],[NAMA BARANG]]="","",IF(Table1[[#This Row],[TT]]&lt;1,"",COUNT(A$2:A141)+1))</f>
        <v/>
      </c>
      <c r="B142" s="20" t="s">
        <v>2792</v>
      </c>
      <c r="C142" s="23"/>
      <c r="D142" s="23" t="s">
        <v>2728</v>
      </c>
      <c r="E14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24"/>
      <c r="G142" s="24" t="str">
        <f>IF(Table1[[#This Row],[M1A]]="","",Table1[[#This Row],[M1A]]-Table1[[#This Row],[AWAL]])</f>
        <v/>
      </c>
      <c r="H142" s="24"/>
      <c r="I142" s="23"/>
      <c r="J142" s="23"/>
      <c r="K14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2" s="23"/>
      <c r="M14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2" s="4" t="str">
        <f>SUBSTITUTE(SUBSTITUTE(SUBSTITUTE(Table1[[#This Row],[NAMA BARANG]]," ",""),".",""),"-","")</f>
        <v>PWJK12WCP100</v>
      </c>
      <c r="O142" t="str">
        <f>IF(NOT(Table1[[#This Row],[M1B]]=""),"+-","")</f>
        <v/>
      </c>
    </row>
    <row r="143" spans="1:15">
      <c r="A143" s="4" t="str">
        <f>IF(Table1[[#This Row],[NAMA BARANG]]="","",IF(Table1[[#This Row],[TT]]&lt;1,"",COUNT(A$2:A142)+1))</f>
        <v/>
      </c>
      <c r="B143" s="20" t="s">
        <v>2793</v>
      </c>
      <c r="C143" s="23"/>
      <c r="D143" s="23" t="s">
        <v>2703</v>
      </c>
      <c r="E14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3" s="24"/>
      <c r="G143" s="24" t="str">
        <f>IF(Table1[[#This Row],[M1A]]="","",Table1[[#This Row],[M1A]]-Table1[[#This Row],[AWAL]])</f>
        <v/>
      </c>
      <c r="H143" s="24"/>
      <c r="I143" s="23"/>
      <c r="J143" s="23"/>
      <c r="K14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3" s="23"/>
      <c r="M14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3" s="4" t="str">
        <f>SUBSTITUTE(SUBSTITUTE(SUBSTITUTE(Table1[[#This Row],[NAMA BARANG]]," ",""),".",""),"-","")</f>
        <v>PWJK12WCPS12pendek</v>
      </c>
      <c r="O143" t="str">
        <f>IF(NOT(Table1[[#This Row],[M1B]]=""),"+-","")</f>
        <v/>
      </c>
    </row>
    <row r="144" spans="1:15">
      <c r="A144" s="4" t="str">
        <f>IF(Table1[[#This Row],[NAMA BARANG]]="","",IF(Table1[[#This Row],[TT]]&lt;1,"",COUNT(A$2:A143)+1))</f>
        <v/>
      </c>
      <c r="B144" t="s">
        <v>2738</v>
      </c>
      <c r="C144" s="23">
        <v>1</v>
      </c>
      <c r="D144" s="23" t="s">
        <v>2739</v>
      </c>
      <c r="E14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4" s="21">
        <v>0</v>
      </c>
      <c r="G144" s="24">
        <f>IF(Table1[[#This Row],[M1A]]="","",Table1[[#This Row],[M1A]]-Table1[[#This Row],[AWAL]])</f>
        <v>-1</v>
      </c>
      <c r="H144" s="21"/>
      <c r="I144"/>
      <c r="J144"/>
      <c r="K14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4"/>
      <c r="M14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4" t="str">
        <f>SUBSTITUTE(SUBSTITUTE(SUBSTITUTE(Table1[[#This Row],[NAMA BARANG]]," ",""),".",""),"-","")</f>
        <v>PWJK24WCP101</v>
      </c>
      <c r="O144" t="str">
        <f>IF(NOT(Table1[[#This Row],[M1B]]=""),"+-","")</f>
        <v>+-</v>
      </c>
    </row>
    <row r="145" spans="1:15">
      <c r="A145" t="str">
        <f>IF(Table1[[#This Row],[NAMA BARANG]]="","",IF(Table1[[#This Row],[TT]]&lt;1,"",COUNT(A$2:A144)+1))</f>
        <v/>
      </c>
      <c r="B145" t="s">
        <v>79</v>
      </c>
      <c r="C145" s="23">
        <v>4</v>
      </c>
      <c r="D145" s="23" t="s">
        <v>67</v>
      </c>
      <c r="E145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5" s="21">
        <v>0</v>
      </c>
      <c r="G145" s="21">
        <f>IF(Table1[[#This Row],[M1A]]="","",Table1[[#This Row],[M1A]]-Table1[[#This Row],[AWAL]])</f>
        <v>-4</v>
      </c>
      <c r="H145" s="21"/>
      <c r="I145"/>
      <c r="J145"/>
      <c r="K145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45"/>
      <c r="M145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5" t="str">
        <f>SUBSTITUTE(SUBSTITUTE(SUBSTITUTE(Table1[[#This Row],[NAMA BARANG]]," ",""),".",""),"-","")</f>
        <v>PWJKCp102pendek</v>
      </c>
      <c r="O145" t="str">
        <f>IF(NOT(Table1[[#This Row],[M1B]]=""),"+-","")</f>
        <v>+-</v>
      </c>
    </row>
    <row r="146" spans="1:15">
      <c r="A146" s="4" t="str">
        <f>IF(Table1[[#This Row],[NAMA BARANG]]="","",IF(Table1[[#This Row],[TT]]&lt;1,"",COUNT(A$2:A145)+1))</f>
        <v/>
      </c>
      <c r="B146" t="s">
        <v>2740</v>
      </c>
      <c r="C146" s="23">
        <v>2</v>
      </c>
      <c r="D146" s="23" t="s">
        <v>2703</v>
      </c>
      <c r="E14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6" s="21">
        <v>0</v>
      </c>
      <c r="G146" s="24">
        <f>IF(Table1[[#This Row],[M1A]]="","",Table1[[#This Row],[M1A]]-Table1[[#This Row],[AWAL]])</f>
        <v>-2</v>
      </c>
      <c r="H146" s="21"/>
      <c r="I146"/>
      <c r="J146"/>
      <c r="K14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6"/>
      <c r="M14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6" t="str">
        <f>SUBSTITUTE(SUBSTITUTE(SUBSTITUTE(Table1[[#This Row],[NAMA BARANG]]," ",""),".",""),"-","")</f>
        <v>PWKenko12WCP12Fclassicpanjang</v>
      </c>
      <c r="O146" t="str">
        <f>IF(NOT(Table1[[#This Row],[M1B]]=""),"+-","")</f>
        <v>+-</v>
      </c>
    </row>
    <row r="147" spans="1:15">
      <c r="A147" t="str">
        <f>IF(Table1[[#This Row],[NAMA BARANG]]="","",IF(Table1[[#This Row],[TT]]&lt;1,"",COUNT(A$2:A146)+1))</f>
        <v/>
      </c>
      <c r="B147" t="s">
        <v>2741</v>
      </c>
      <c r="C147" s="23">
        <v>1</v>
      </c>
      <c r="D147" s="23" t="s">
        <v>2698</v>
      </c>
      <c r="E14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7" s="21">
        <v>0</v>
      </c>
      <c r="G147" s="21">
        <f>IF(Table1[[#This Row],[M1A]]="","",Table1[[#This Row],[M1A]]-Table1[[#This Row],[AWAL]])</f>
        <v>-1</v>
      </c>
      <c r="H147" s="21"/>
      <c r="I147"/>
      <c r="J147"/>
      <c r="K14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47"/>
      <c r="M14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7" t="str">
        <f>SUBSTITUTE(SUBSTITUTE(SUBSTITUTE(Table1[[#This Row],[NAMA BARANG]]," ",""),".",""),"-","")</f>
        <v>PWKenko12WCP12FTincaseclassic</v>
      </c>
      <c r="O147" t="str">
        <f>IF(NOT(Table1[[#This Row],[M1B]]=""),"+-","")</f>
        <v>+-</v>
      </c>
    </row>
    <row r="148" spans="1:15">
      <c r="A148" t="str">
        <f>IF(Table1[[#This Row],[NAMA BARANG]]="","",IF(Table1[[#This Row],[TT]]&lt;1,"",COUNT(A$2:A147)+1))</f>
        <v/>
      </c>
      <c r="B148" t="s">
        <v>2742</v>
      </c>
      <c r="C148" s="23">
        <v>2</v>
      </c>
      <c r="D148" s="23" t="s">
        <v>2709</v>
      </c>
      <c r="E148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8" s="21">
        <v>0</v>
      </c>
      <c r="G148" s="21">
        <f>IF(Table1[[#This Row],[M1A]]="","",Table1[[#This Row],[M1A]]-Table1[[#This Row],[AWAL]])</f>
        <v>-2</v>
      </c>
      <c r="H148" s="21"/>
      <c r="I148"/>
      <c r="J148"/>
      <c r="K148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48"/>
      <c r="M148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8" t="str">
        <f>SUBSTITUTE(SUBSTITUTE(SUBSTITUTE(Table1[[#This Row],[NAMA BARANG]]," ",""),".",""),"-","")</f>
        <v>PWKenko12WCP12HALFclassic</v>
      </c>
      <c r="O148" t="str">
        <f>IF(NOT(Table1[[#This Row],[M1B]]=""),"+-","")</f>
        <v>+-</v>
      </c>
    </row>
    <row r="149" spans="1:15">
      <c r="A149" t="str">
        <f>IF(Table1[[#This Row],[NAMA BARANG]]="","",IF(Table1[[#This Row],[TT]]&lt;1,"",COUNT(A$2:A148)+1))</f>
        <v/>
      </c>
      <c r="B149" t="s">
        <v>2743</v>
      </c>
      <c r="C149" s="23">
        <v>1</v>
      </c>
      <c r="D149" s="23" t="s">
        <v>2728</v>
      </c>
      <c r="E149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9" s="21">
        <v>0</v>
      </c>
      <c r="G149" s="21">
        <f>IF(Table1[[#This Row],[M1A]]="","",Table1[[#This Row],[M1A]]-Table1[[#This Row],[AWAL]])</f>
        <v>-1</v>
      </c>
      <c r="H149" s="21"/>
      <c r="I149"/>
      <c r="J149"/>
      <c r="K149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49"/>
      <c r="M149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9" t="str">
        <f>SUBSTITUTE(SUBSTITUTE(SUBSTITUTE(Table1[[#This Row],[NAMA BARANG]]," ",""),".",""),"-","")</f>
        <v>PWKenko24WCP24Fclassicpanjang</v>
      </c>
      <c r="O149" t="str">
        <f>IF(NOT(Table1[[#This Row],[M1B]]=""),"+-","")</f>
        <v>+-</v>
      </c>
    </row>
    <row r="150" spans="1:15">
      <c r="A150" s="4" t="str">
        <f>IF(Table1[[#This Row],[NAMA BARANG]]="","",IF(Table1[[#This Row],[TT]]&lt;1,"",COUNT(A$2:A149)+1))</f>
        <v/>
      </c>
      <c r="B150" s="20" t="s">
        <v>2794</v>
      </c>
      <c r="C150" s="23"/>
      <c r="D150" s="23"/>
      <c r="E15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0" s="24"/>
      <c r="G150" s="24" t="str">
        <f>IF(Table1[[#This Row],[M1A]]="","",Table1[[#This Row],[M1A]]-Table1[[#This Row],[AWAL]])</f>
        <v/>
      </c>
      <c r="H150" s="24"/>
      <c r="I150" s="23"/>
      <c r="J150" s="23"/>
      <c r="K15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0" s="23"/>
      <c r="M15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0" s="4" t="str">
        <f>SUBSTITUTE(SUBSTITUTE(SUBSTITUTE(Table1[[#This Row],[NAMA BARANG]]," ",""),".",""),"-","")</f>
        <v>StabilloHighlighterJKHL1kuning</v>
      </c>
      <c r="O150" t="str">
        <f>IF(NOT(Table1[[#This Row],[M1B]]=""),"+-","")</f>
        <v/>
      </c>
    </row>
    <row r="151" spans="1:15">
      <c r="A151" s="4" t="str">
        <f>IF(Table1[[#This Row],[NAMA BARANG]]="","",IF(Table1[[#This Row],[TT]]&lt;1,"",COUNT(A$2:A150)+1))</f>
        <v/>
      </c>
      <c r="B151" s="20" t="s">
        <v>2795</v>
      </c>
      <c r="C151" s="23"/>
      <c r="D151" s="23"/>
      <c r="E15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1" s="24"/>
      <c r="G151" s="24" t="str">
        <f>IF(Table1[[#This Row],[M1A]]="","",Table1[[#This Row],[M1A]]-Table1[[#This Row],[AWAL]])</f>
        <v/>
      </c>
      <c r="H151" s="24"/>
      <c r="I151" s="23"/>
      <c r="J151" s="23"/>
      <c r="K15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1" s="23"/>
      <c r="M15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1" s="4" t="str">
        <f>SUBSTITUTE(SUBSTITUTE(SUBSTITUTE(Table1[[#This Row],[NAMA BARANG]]," ",""),".",""),"-","")</f>
        <v>StampplatedaterKenkoS68(lunas)</v>
      </c>
      <c r="O151" t="str">
        <f>IF(NOT(Table1[[#This Row],[M1B]]=""),"+-","")</f>
        <v/>
      </c>
    </row>
    <row r="152" spans="1:15">
      <c r="A152" s="4" t="str">
        <f>IF(Table1[[#This Row],[NAMA BARANG]]="","",IF(Table1[[#This Row],[TT]]&lt;1,"",COUNT(A$2:A151)+1))</f>
        <v/>
      </c>
      <c r="B152" s="20" t="s">
        <v>2796</v>
      </c>
      <c r="C152" s="23"/>
      <c r="D152" s="23" t="s">
        <v>2678</v>
      </c>
      <c r="E15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2" s="24"/>
      <c r="G152" s="24" t="str">
        <f>IF(Table1[[#This Row],[M1A]]="","",Table1[[#This Row],[M1A]]-Table1[[#This Row],[AWAL]])</f>
        <v/>
      </c>
      <c r="H152" s="24"/>
      <c r="I152" s="23"/>
      <c r="J152" s="23"/>
      <c r="K15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2" s="23"/>
      <c r="M15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2" s="4" t="str">
        <f>SUBSTITUTE(SUBSTITUTE(SUBSTITUTE(Table1[[#This Row],[NAMA BARANG]]," ",""),".",""),"-","")</f>
        <v>StaplerJKHD10</v>
      </c>
      <c r="O152" t="str">
        <f>IF(NOT(Table1[[#This Row],[M1B]]=""),"+-","")</f>
        <v/>
      </c>
    </row>
    <row r="153" spans="1:15">
      <c r="A153" s="4" t="str">
        <f>IF(Table1[[#This Row],[NAMA BARANG]]="","",IF(Table1[[#This Row],[TT]]&lt;1,"",COUNT(A$2:A152)+1))</f>
        <v/>
      </c>
      <c r="B153" s="20" t="s">
        <v>2797</v>
      </c>
      <c r="C153" s="23"/>
      <c r="D153" s="23" t="s">
        <v>2713</v>
      </c>
      <c r="E15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3" s="24"/>
      <c r="G153" s="24" t="str">
        <f>IF(Table1[[#This Row],[M1A]]="","",Table1[[#This Row],[M1A]]-Table1[[#This Row],[AWAL]])</f>
        <v/>
      </c>
      <c r="H153" s="24"/>
      <c r="I153" s="23"/>
      <c r="J153" s="23"/>
      <c r="K15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3" s="23"/>
      <c r="M15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3" s="4" t="str">
        <f>SUBSTITUTE(SUBSTITUTE(SUBSTITUTE(Table1[[#This Row],[NAMA BARANG]]," ",""),".",""),"-","")</f>
        <v>StaplerJKHD10M</v>
      </c>
      <c r="O153" t="str">
        <f>IF(NOT(Table1[[#This Row],[M1B]]=""),"+-","")</f>
        <v/>
      </c>
    </row>
    <row r="154" spans="1:15">
      <c r="A154" s="4" t="str">
        <f>IF(Table1[[#This Row],[NAMA BARANG]]="","",IF(Table1[[#This Row],[TT]]&lt;1,"",COUNT(A$2:A153)+1))</f>
        <v/>
      </c>
      <c r="B154" s="20" t="s">
        <v>2798</v>
      </c>
      <c r="C154" s="23"/>
      <c r="D154" s="23" t="s">
        <v>2839</v>
      </c>
      <c r="E15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4" s="24"/>
      <c r="G154" s="24" t="str">
        <f>IF(Table1[[#This Row],[M1A]]="","",Table1[[#This Row],[M1A]]-Table1[[#This Row],[AWAL]])</f>
        <v/>
      </c>
      <c r="H154" s="24"/>
      <c r="I154" s="23"/>
      <c r="J154" s="23"/>
      <c r="K15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4" s="23"/>
      <c r="M15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4" s="4" t="str">
        <f>SUBSTITUTE(SUBSTITUTE(SUBSTITUTE(Table1[[#This Row],[NAMA BARANG]]," ",""),".",""),"-","")</f>
        <v>StaplerJKHD12N/13</v>
      </c>
      <c r="O154" t="str">
        <f>IF(NOT(Table1[[#This Row],[M1B]]=""),"+-","")</f>
        <v/>
      </c>
    </row>
    <row r="155" spans="1:15">
      <c r="A155" s="4" t="str">
        <f>IF(Table1[[#This Row],[NAMA BARANG]]="","",IF(Table1[[#This Row],[TT]]&lt;1,"",COUNT(A$2:A154)+1))</f>
        <v/>
      </c>
      <c r="B155" s="20" t="s">
        <v>2799</v>
      </c>
      <c r="C155" s="23"/>
      <c r="D155" s="23" t="s">
        <v>2821</v>
      </c>
      <c r="E15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5" s="24"/>
      <c r="G155" s="24" t="str">
        <f>IF(Table1[[#This Row],[M1A]]="","",Table1[[#This Row],[M1A]]-Table1[[#This Row],[AWAL]])</f>
        <v/>
      </c>
      <c r="H155" s="24"/>
      <c r="I155" s="23"/>
      <c r="J155" s="23"/>
      <c r="K15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5" s="23"/>
      <c r="M15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5" s="4" t="str">
        <f>SUBSTITUTE(SUBSTITUTE(SUBSTITUTE(Table1[[#This Row],[NAMA BARANG]]," ",""),".",""),"-","")</f>
        <v>StaplerJKHD50</v>
      </c>
      <c r="O155" t="str">
        <f>IF(NOT(Table1[[#This Row],[M1B]]=""),"+-","")</f>
        <v/>
      </c>
    </row>
    <row r="156" spans="1:15">
      <c r="A156" t="str">
        <f>IF(Table1[[#This Row],[NAMA BARANG]]="","",IF(Table1[[#This Row],[TT]]&lt;1,"",COUNT(A$2:A155)+1))</f>
        <v/>
      </c>
      <c r="B156" t="s">
        <v>2745</v>
      </c>
      <c r="C156" s="23">
        <v>19</v>
      </c>
      <c r="D156" s="23" t="s">
        <v>2678</v>
      </c>
      <c r="E15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6" s="21">
        <v>0</v>
      </c>
      <c r="G156" s="21">
        <f>IF(Table1[[#This Row],[M1A]]="","",Table1[[#This Row],[M1A]]-Table1[[#This Row],[AWAL]])</f>
        <v>-19</v>
      </c>
      <c r="H156" s="21"/>
      <c r="I156"/>
      <c r="J156"/>
      <c r="K15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56"/>
      <c r="M15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6" t="str">
        <f>SUBSTITUTE(SUBSTITUTE(SUBSTITUTE(Table1[[#This Row],[NAMA BARANG]]," ",""),".",""),"-","")</f>
        <v>StaplerKenkoHD10</v>
      </c>
      <c r="O156" t="str">
        <f>IF(NOT(Table1[[#This Row],[M1B]]=""),"+-","")</f>
        <v>+-</v>
      </c>
    </row>
    <row r="157" spans="1:15">
      <c r="A157" s="4" t="str">
        <f>IF(Table1[[#This Row],[NAMA BARANG]]="","",IF(Table1[[#This Row],[TT]]&lt;1,"",COUNT(A$2:A156)+1))</f>
        <v/>
      </c>
      <c r="B157" s="20" t="s">
        <v>2800</v>
      </c>
      <c r="C157" s="23"/>
      <c r="D157" s="23" t="s">
        <v>2678</v>
      </c>
      <c r="E15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7" s="24"/>
      <c r="G157" s="24" t="str">
        <f>IF(Table1[[#This Row],[M1A]]="","",Table1[[#This Row],[M1A]]-Table1[[#This Row],[AWAL]])</f>
        <v/>
      </c>
      <c r="H157" s="24"/>
      <c r="I157" s="23"/>
      <c r="J157" s="23"/>
      <c r="K15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7" s="23"/>
      <c r="M15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7" s="4" t="str">
        <f>SUBSTITUTE(SUBSTITUTE(SUBSTITUTE(Table1[[#This Row],[NAMA BARANG]]," ",""),".",""),"-","")</f>
        <v>StaplerKenkoHD10DNewColor</v>
      </c>
      <c r="O157" t="str">
        <f>IF(NOT(Table1[[#This Row],[M1B]]=""),"+-","")</f>
        <v/>
      </c>
    </row>
    <row r="158" spans="1:15">
      <c r="A158" s="4" t="str">
        <f>IF(Table1[[#This Row],[NAMA BARANG]]="","",IF(Table1[[#This Row],[TT]]&lt;1,"",COUNT(A$2:A157)+1))</f>
        <v/>
      </c>
      <c r="B158" s="20" t="s">
        <v>2801</v>
      </c>
      <c r="C158" s="23"/>
      <c r="D158" s="23" t="s">
        <v>2821</v>
      </c>
      <c r="E15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8" s="24"/>
      <c r="G158" s="24" t="str">
        <f>IF(Table1[[#This Row],[M1A]]="","",Table1[[#This Row],[M1A]]-Table1[[#This Row],[AWAL]])</f>
        <v/>
      </c>
      <c r="H158" s="24"/>
      <c r="I158" s="23"/>
      <c r="J158" s="23"/>
      <c r="K15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8" s="23"/>
      <c r="M15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8" s="4" t="str">
        <f>SUBSTITUTE(SUBSTITUTE(SUBSTITUTE(Table1[[#This Row],[NAMA BARANG]]," ",""),".",""),"-","")</f>
        <v>StaplerKenkoHD50</v>
      </c>
      <c r="O158" t="str">
        <f>IF(NOT(Table1[[#This Row],[M1B]]=""),"+-","")</f>
        <v/>
      </c>
    </row>
    <row r="159" spans="1:15">
      <c r="A159" s="4" t="str">
        <f>IF(Table1[[#This Row],[NAMA BARANG]]="","",IF(Table1[[#This Row],[TT]]&lt;1,"",COUNT(A$2:A158)+1))</f>
        <v/>
      </c>
      <c r="B159" t="s">
        <v>2746</v>
      </c>
      <c r="C159" s="23">
        <v>2</v>
      </c>
      <c r="D159" s="23" t="s">
        <v>2747</v>
      </c>
      <c r="E15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9" s="21">
        <v>0</v>
      </c>
      <c r="G159" s="24">
        <f>IF(Table1[[#This Row],[M1A]]="","",Table1[[#This Row],[M1A]]-Table1[[#This Row],[AWAL]])</f>
        <v>-2</v>
      </c>
      <c r="H159" s="21"/>
      <c r="I159"/>
      <c r="J159"/>
      <c r="K15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9"/>
      <c r="M15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9" t="str">
        <f>SUBSTITUTE(SUBSTITUTE(SUBSTITUTE(Table1[[#This Row],[NAMA BARANG]]," ",""),".",""),"-","")</f>
        <v>StipJK526B20</v>
      </c>
      <c r="O159" t="str">
        <f>IF(NOT(Table1[[#This Row],[M1B]]=""),"+-","")</f>
        <v>+-</v>
      </c>
    </row>
    <row r="160" spans="1:15">
      <c r="A160" t="str">
        <f>IF(Table1[[#This Row],[NAMA BARANG]]="","",IF(Table1[[#This Row],[TT]]&lt;1,"",COUNT(A$2:A159)+1))</f>
        <v/>
      </c>
      <c r="B160" t="s">
        <v>2748</v>
      </c>
      <c r="C160" s="23">
        <v>2</v>
      </c>
      <c r="D160" s="23" t="s">
        <v>2747</v>
      </c>
      <c r="E160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0" s="21">
        <v>0</v>
      </c>
      <c r="G160" s="21">
        <f>IF(Table1[[#This Row],[M1A]]="","",Table1[[#This Row],[M1A]]-Table1[[#This Row],[AWAL]])</f>
        <v>-2</v>
      </c>
      <c r="H160" s="21"/>
      <c r="I160"/>
      <c r="J160"/>
      <c r="K160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60"/>
      <c r="M160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0" t="str">
        <f>SUBSTITUTE(SUBSTITUTE(SUBSTITUTE(Table1[[#This Row],[NAMA BARANG]]," ",""),".",""),"-","")</f>
        <v>StipJK526B40P</v>
      </c>
      <c r="O160" t="str">
        <f>IF(NOT(Table1[[#This Row],[M1B]]=""),"+-","")</f>
        <v>+-</v>
      </c>
    </row>
    <row r="161" spans="1:15">
      <c r="A161" s="4" t="str">
        <f>IF(Table1[[#This Row],[NAMA BARANG]]="","",IF(Table1[[#This Row],[TT]]&lt;1,"",COUNT(A$2:A160)+1))</f>
        <v/>
      </c>
      <c r="B161" s="20" t="s">
        <v>2802</v>
      </c>
      <c r="C161" s="23"/>
      <c r="D161" s="23" t="s">
        <v>2736</v>
      </c>
      <c r="E16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1" s="24"/>
      <c r="G161" s="24" t="str">
        <f>IF(Table1[[#This Row],[M1A]]="","",Table1[[#This Row],[M1A]]-Table1[[#This Row],[AWAL]])</f>
        <v/>
      </c>
      <c r="H161" s="24"/>
      <c r="I161" s="23"/>
      <c r="J161" s="23"/>
      <c r="K16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1" s="23"/>
      <c r="M16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1" s="4" t="str">
        <f>SUBSTITUTE(SUBSTITUTE(SUBSTITUTE(Table1[[#This Row],[NAMA BARANG]]," ",""),".",""),"-","")</f>
        <v>TapecutterJKTD2H</v>
      </c>
      <c r="O161" t="str">
        <f>IF(NOT(Table1[[#This Row],[M1B]]=""),"+-","")</f>
        <v/>
      </c>
    </row>
    <row r="162" spans="1:15">
      <c r="A162" s="4" t="str">
        <f>IF(Table1[[#This Row],[NAMA BARANG]]="","",IF(Table1[[#This Row],[TT]]&lt;1,"",COUNT(A$2:A161)+1))</f>
        <v/>
      </c>
      <c r="B162" s="20" t="s">
        <v>2803</v>
      </c>
      <c r="C162" s="23"/>
      <c r="D162" s="23" t="s">
        <v>2840</v>
      </c>
      <c r="E16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2" s="24"/>
      <c r="G162" s="24" t="str">
        <f>IF(Table1[[#This Row],[M1A]]="","",Table1[[#This Row],[M1A]]-Table1[[#This Row],[AWAL]])</f>
        <v/>
      </c>
      <c r="H162" s="24"/>
      <c r="I162" s="23"/>
      <c r="J162" s="23"/>
      <c r="K16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2" s="23"/>
      <c r="M16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2" s="4" t="str">
        <f>SUBSTITUTE(SUBSTITUTE(SUBSTITUTE(Table1[[#This Row],[NAMA BARANG]]," ",""),".",""),"-","")</f>
        <v>TasSBagJKSPB30CT29A/BCulture</v>
      </c>
      <c r="O162" t="str">
        <f>IF(NOT(Table1[[#This Row],[M1B]]=""),"+-","")</f>
        <v/>
      </c>
    </row>
    <row r="163" spans="1:15">
      <c r="A163" s="4" t="str">
        <f>IF(Table1[[#This Row],[NAMA BARANG]]="","",IF(Table1[[#This Row],[TT]]&lt;1,"",COUNT(A$2:A162)+1))</f>
        <v/>
      </c>
      <c r="B163" s="20" t="s">
        <v>2804</v>
      </c>
      <c r="C163" s="23"/>
      <c r="D163" s="23" t="s">
        <v>2697</v>
      </c>
      <c r="E16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3" s="24"/>
      <c r="G163" s="24" t="str">
        <f>IF(Table1[[#This Row],[M1A]]="","",Table1[[#This Row],[M1A]]-Table1[[#This Row],[AWAL]])</f>
        <v/>
      </c>
      <c r="H163" s="24"/>
      <c r="I163" s="23"/>
      <c r="J163" s="23"/>
      <c r="K16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3" s="23"/>
      <c r="M16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3" s="4" t="str">
        <f>SUBSTITUTE(SUBSTITUTE(SUBSTITUTE(Table1[[#This Row],[NAMA BARANG]]," ",""),".",""),"-","")</f>
        <v>TipeexJKCFS209</v>
      </c>
      <c r="O163" t="str">
        <f>IF(NOT(Table1[[#This Row],[M1B]]=""),"+-","")</f>
        <v/>
      </c>
    </row>
    <row r="164" spans="1:15">
      <c r="A164" s="4" t="str">
        <f>IF(Table1[[#This Row],[NAMA BARANG]]="","",IF(Table1[[#This Row],[TT]]&lt;1,"",COUNT(A$2:A163)+1))</f>
        <v/>
      </c>
      <c r="B164" t="s">
        <v>2749</v>
      </c>
      <c r="C164" s="23">
        <v>2</v>
      </c>
      <c r="D164" s="23" t="s">
        <v>2709</v>
      </c>
      <c r="E16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4" s="21">
        <v>0</v>
      </c>
      <c r="G164" s="24">
        <f>IF(Table1[[#This Row],[M1A]]="","",Table1[[#This Row],[M1A]]-Table1[[#This Row],[AWAL]])</f>
        <v>-2</v>
      </c>
      <c r="H164" s="21"/>
      <c r="I164"/>
      <c r="J164"/>
      <c r="K16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4"/>
      <c r="M16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4" t="str">
        <f>SUBSTITUTE(SUBSTITUTE(SUBSTITUTE(Table1[[#This Row],[NAMA BARANG]]," ",""),".",""),"-","")</f>
        <v>TipeexJK101</v>
      </c>
      <c r="O164" t="str">
        <f>IF(NOT(Table1[[#This Row],[M1B]]=""),"+-","")</f>
        <v>+-</v>
      </c>
    </row>
    <row r="165" spans="1:15">
      <c r="A165" s="4" t="str">
        <f>IF(Table1[[#This Row],[NAMA BARANG]]="","",IF(Table1[[#This Row],[TT]]&lt;1,"",COUNT(A$2:A164)+1))</f>
        <v/>
      </c>
      <c r="B165" s="20" t="s">
        <v>100</v>
      </c>
      <c r="C165" s="23"/>
      <c r="D165" s="23" t="s">
        <v>2679</v>
      </c>
      <c r="E16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5" s="24"/>
      <c r="G165" s="24" t="str">
        <f>IF(Table1[[#This Row],[M1A]]="","",Table1[[#This Row],[M1A]]-Table1[[#This Row],[AWAL]])</f>
        <v/>
      </c>
      <c r="H165" s="24"/>
      <c r="I165" s="23"/>
      <c r="J165" s="23"/>
      <c r="K16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5" s="23"/>
      <c r="M16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5" s="4" t="str">
        <f>SUBSTITUTE(SUBSTITUTE(SUBSTITUTE(Table1[[#This Row],[NAMA BARANG]]," ",""),".",""),"-","")</f>
        <v>TipeexKenkoKE01</v>
      </c>
      <c r="O165" t="str">
        <f>IF(NOT(Table1[[#This Row],[M1B]]=""),"+-","")</f>
        <v/>
      </c>
    </row>
    <row r="166" spans="1:15">
      <c r="A166" t="str">
        <f>IF(Table1[[#This Row],[NAMA BARANG]]="","",IF(Table1[[#This Row],[TT]]&lt;1,"",COUNT(A$2:A165)+1))</f>
        <v/>
      </c>
      <c r="B166" t="s">
        <v>2750</v>
      </c>
      <c r="C166" s="23">
        <v>1</v>
      </c>
      <c r="D166" s="23" t="s">
        <v>2679</v>
      </c>
      <c r="E166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6" s="21">
        <v>0</v>
      </c>
      <c r="G166" s="21">
        <f>IF(Table1[[#This Row],[M1A]]="","",Table1[[#This Row],[M1A]]-Table1[[#This Row],[AWAL]])</f>
        <v>-1</v>
      </c>
      <c r="H166" s="21"/>
      <c r="I166"/>
      <c r="J166"/>
      <c r="K166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66"/>
      <c r="M166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6" t="str">
        <f>SUBSTITUTE(SUBSTITUTE(SUBSTITUTE(Table1[[#This Row],[NAMA BARANG]]," ",""),".",""),"-","")</f>
        <v>TipeexKenkoKE826M</v>
      </c>
      <c r="O166" t="str">
        <f>IF(NOT(Table1[[#This Row],[M1B]]=""),"+-","")</f>
        <v>+-</v>
      </c>
    </row>
    <row r="167" spans="1:15">
      <c r="A167" t="str">
        <f>IF(Table1[[#This Row],[NAMA BARANG]]="","",IF(Table1[[#This Row],[TT]]&lt;1,"",COUNT(A$2:A166)+1))</f>
        <v/>
      </c>
      <c r="B167" t="s">
        <v>2751</v>
      </c>
      <c r="C167" s="23">
        <v>1</v>
      </c>
      <c r="D167" s="23" t="s">
        <v>2674</v>
      </c>
      <c r="E167" s="23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7" s="21">
        <v>0</v>
      </c>
      <c r="G167" s="21">
        <f>IF(Table1[[#This Row],[M1A]]="","",Table1[[#This Row],[M1A]]-Table1[[#This Row],[AWAL]])</f>
        <v>-1</v>
      </c>
      <c r="H167" s="21"/>
      <c r="I167"/>
      <c r="J167"/>
      <c r="K167" s="23" t="str">
        <f>IF(Table1[[#This Row],[M3A]]="","",SUM(Table1[[#This Row],[M3A]]-(IF(Table1[[#This Row],[M2A]]="",IF(Table1[[#This Row],[M1A]]="",Table1[[#This Row],[AWAL]],Table1[[#This Row],[M1A]]),Table1[[#This Row],[M2A]]))))</f>
        <v/>
      </c>
      <c r="L167"/>
      <c r="M167" s="23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7" t="str">
        <f>SUBSTITUTE(SUBSTITUTE(SUBSTITUTE(Table1[[#This Row],[NAMA BARANG]]," ",""),".",""),"-","")</f>
        <v>TipeexkertasJKCT507</v>
      </c>
      <c r="O167" t="str">
        <f>IF(NOT(Table1[[#This Row],[M1B]]=""),"+-","")</f>
        <v>+-</v>
      </c>
    </row>
    <row r="168" spans="1:15">
      <c r="A168" s="4" t="str">
        <f>IF(Table1[[#This Row],[NAMA BARANG]]="","",IF(Table1[[#This Row],[TT]]&lt;1,"",COUNT(A$2:A167)+1))</f>
        <v/>
      </c>
      <c r="B168" s="20" t="s">
        <v>2806</v>
      </c>
      <c r="C168" s="23"/>
      <c r="D168" s="23" t="s">
        <v>2709</v>
      </c>
      <c r="E16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8" s="24"/>
      <c r="G168" s="24" t="str">
        <f>IF(Table1[[#This Row],[M1A]]="","",Table1[[#This Row],[M1A]]-Table1[[#This Row],[AWAL]])</f>
        <v/>
      </c>
      <c r="H168" s="24"/>
      <c r="I168" s="23"/>
      <c r="J168" s="23"/>
      <c r="K16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8" s="23"/>
      <c r="M16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8" s="4" t="str">
        <f>SUBSTITUTE(SUBSTITUTE(SUBSTITUTE(Table1[[#This Row],[NAMA BARANG]]," ",""),".",""),"-","")</f>
        <v>TipeexkertasKenkoCT309</v>
      </c>
      <c r="O168" t="str">
        <f>IF(NOT(Table1[[#This Row],[M1B]]=""),"+-","")</f>
        <v/>
      </c>
    </row>
    <row r="169" spans="1:15">
      <c r="A169" s="4" t="str">
        <f>IF(Table1[[#This Row],[NAMA BARANG]]="","",IF(Table1[[#This Row],[TT]]&lt;1,"",COUNT(A$2:A168)+1))</f>
        <v/>
      </c>
      <c r="B169" s="20" t="s">
        <v>2807</v>
      </c>
      <c r="C169" s="23"/>
      <c r="D169" s="23"/>
      <c r="E16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9" s="24"/>
      <c r="G169" s="24" t="str">
        <f>IF(Table1[[#This Row],[M1A]]="","",Table1[[#This Row],[M1A]]-Table1[[#This Row],[AWAL]])</f>
        <v/>
      </c>
      <c r="H169" s="24"/>
      <c r="K16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9" s="4" t="str">
        <f>SUBSTITUTE(SUBSTITUTE(SUBSTITUTE(Table1[[#This Row],[NAMA BARANG]]," ",""),".",""),"-","")</f>
        <v>TipeexkertasKenkoCT902</v>
      </c>
      <c r="O169" t="str">
        <f>IF(NOT(Table1[[#This Row],[M1B]]=""),"+-","")</f>
        <v/>
      </c>
    </row>
  </sheetData>
  <mergeCells count="3">
    <mergeCell ref="J1:K1"/>
    <mergeCell ref="L1:M1"/>
    <mergeCell ref="F1:G1"/>
  </mergeCells>
  <conditionalFormatting sqref="B110:B1048576 B1:B2">
    <cfRule type="duplicateValues" dxfId="43" priority="12"/>
    <cfRule type="duplicateValues" dxfId="42" priority="13"/>
  </conditionalFormatting>
  <conditionalFormatting sqref="B3:B169">
    <cfRule type="duplicateValues" dxfId="41" priority="3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2"/>
  <sheetViews>
    <sheetView tabSelected="1" zoomScale="70" zoomScaleNormal="70" workbookViewId="0">
      <selection activeCell="N29" sqref="N29"/>
    </sheetView>
  </sheetViews>
  <sheetFormatPr defaultRowHeight="14.25" outlineLevelCol="3"/>
  <cols>
    <col min="1" max="1" width="5" style="33" customWidth="1"/>
    <col min="2" max="2" width="68.28515625" style="36" bestFit="1" customWidth="1"/>
    <col min="3" max="3" width="9.140625" style="56" customWidth="1"/>
    <col min="4" max="4" width="13.140625" style="57" bestFit="1" customWidth="1"/>
    <col min="5" max="5" width="5.28515625" style="36" customWidth="1"/>
    <col min="6" max="7" width="12.5703125" style="36" customWidth="1" outlineLevel="3"/>
    <col min="8" max="9" width="12.5703125" style="36" customWidth="1" outlineLevel="2"/>
    <col min="10" max="11" width="12.5703125" style="36" customWidth="1" outlineLevel="1"/>
    <col min="12" max="13" width="12.5703125" style="36" customWidth="1"/>
    <col min="14" max="14" width="26.42578125" style="36" customWidth="1"/>
    <col min="15" max="15" width="9.140625" style="36" customWidth="1"/>
    <col min="16" max="16384" width="9.140625" style="36"/>
  </cols>
  <sheetData>
    <row r="1" spans="1:18" s="29" customFormat="1">
      <c r="A1" s="58">
        <f>COUNTA(Table2[//])+ROWS(B$1:B$2)</f>
        <v>2442</v>
      </c>
      <c r="C1" s="28"/>
      <c r="D1" s="30"/>
      <c r="F1" s="64" t="s">
        <v>2673</v>
      </c>
      <c r="G1" s="64"/>
      <c r="H1" s="31"/>
      <c r="I1" s="31"/>
      <c r="J1" s="64" t="s">
        <v>2672</v>
      </c>
      <c r="K1" s="64"/>
      <c r="L1" s="64"/>
      <c r="M1" s="64"/>
      <c r="N1" s="32"/>
      <c r="O1" s="32"/>
      <c r="P1" s="32"/>
      <c r="Q1" s="32"/>
      <c r="R1" s="32"/>
    </row>
    <row r="2" spans="1:18" s="29" customFormat="1">
      <c r="A2" s="58" t="s">
        <v>0</v>
      </c>
      <c r="B2" s="29" t="s">
        <v>2681</v>
      </c>
      <c r="C2" s="28" t="s">
        <v>2</v>
      </c>
      <c r="D2" s="30" t="s">
        <v>3</v>
      </c>
      <c r="E2" s="29" t="s">
        <v>4</v>
      </c>
      <c r="F2" s="29" t="s">
        <v>2613</v>
      </c>
      <c r="G2" s="29" t="s">
        <v>2614</v>
      </c>
      <c r="H2" s="29" t="s">
        <v>2615</v>
      </c>
      <c r="I2" s="29" t="s">
        <v>2616</v>
      </c>
      <c r="J2" s="29" t="s">
        <v>2639</v>
      </c>
      <c r="K2" s="29" t="s">
        <v>2638</v>
      </c>
      <c r="L2" s="29" t="s">
        <v>2660</v>
      </c>
      <c r="M2" s="29" t="s">
        <v>2659</v>
      </c>
      <c r="N2" s="29" t="s">
        <v>2637</v>
      </c>
      <c r="O2" s="29" t="s">
        <v>2661</v>
      </c>
    </row>
    <row r="3" spans="1:18">
      <c r="A3" s="33">
        <f>IF(Table2[[#This Row],[TT]]&lt;1,"",COUNT(A$2:A2)+1)</f>
        <v>1</v>
      </c>
      <c r="B3" s="34" t="s">
        <v>102</v>
      </c>
      <c r="C3" s="35">
        <v>5</v>
      </c>
      <c r="D3" s="35" t="s">
        <v>43</v>
      </c>
      <c r="E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" s="36" t="str">
        <f>IF(Table2[[#This Row],[M1A]]="","",Table2[[#This Row],[M1A]]-Table2[[#This Row],[AWAL]])</f>
        <v/>
      </c>
      <c r="I3" s="36" t="str">
        <f>IF(Table2[[#This Row],[M2A]]="","",SUM(Table2[[#This Row],[M2A]]-(IF(Table2[[#This Row],[M1A]]="",Table2[[#This Row],[AWAL]],Table2[[#This Row],[M1A]]))))</f>
        <v/>
      </c>
      <c r="J3" s="37"/>
      <c r="K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" spans="1:18">
      <c r="A4" s="39">
        <f>IF(Table2[[#This Row],[TT]]&lt;1,"",COUNT(A$2:A3)+1)</f>
        <v>2</v>
      </c>
      <c r="B4" s="34" t="s">
        <v>2619</v>
      </c>
      <c r="C4" s="35">
        <v>1</v>
      </c>
      <c r="D4" s="35" t="s">
        <v>2887</v>
      </c>
      <c r="E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" s="38" t="str">
        <f>IF(Table2[[#This Row],[M1A]]="","",Table2[[#This Row],[M1A]]-Table2[[#This Row],[AWAL]])</f>
        <v/>
      </c>
      <c r="I4" s="38" t="str">
        <f>IF(Table2[[#This Row],[M2A]]="","",SUM(Table2[[#This Row],[M2A]]-(IF(Table2[[#This Row],[M1A]]="",Table2[[#This Row],[AWAL]],Table2[[#This Row],[M1A]]))))</f>
        <v/>
      </c>
      <c r="J4" s="40"/>
      <c r="K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4" s="38"/>
      <c r="M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" spans="1:18">
      <c r="A5" s="33">
        <f>IF(Table2[[#This Row],[TT]]&lt;1,"",COUNT(A$2:A4)+1)</f>
        <v>3</v>
      </c>
      <c r="B5" s="41" t="s">
        <v>103</v>
      </c>
      <c r="C5" s="42">
        <v>2</v>
      </c>
      <c r="D5" s="42" t="s">
        <v>67</v>
      </c>
      <c r="E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" s="36" t="str">
        <f>IF(Table2[[#This Row],[M1A]]="","",Table2[[#This Row],[M1A]]-Table2[[#This Row],[AWAL]])</f>
        <v/>
      </c>
      <c r="I5" s="36" t="str">
        <f>IF(Table2[[#This Row],[M2A]]="","",SUM(Table2[[#This Row],[M2A]]-(IF(Table2[[#This Row],[M1A]]="",Table2[[#This Row],[AWAL]],Table2[[#This Row],[M1A]]))))</f>
        <v/>
      </c>
      <c r="J5" s="37"/>
      <c r="K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" spans="1:18">
      <c r="A6" s="33">
        <f>IF(Table2[[#This Row],[TT]]&lt;1,"",COUNT(A$2:A5)+1)</f>
        <v>4</v>
      </c>
      <c r="B6" s="41" t="s">
        <v>104</v>
      </c>
      <c r="C6" s="42">
        <v>6</v>
      </c>
      <c r="D6" s="42" t="s">
        <v>28</v>
      </c>
      <c r="E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" s="36" t="str">
        <f>IF(Table2[[#This Row],[M1A]]="","",Table2[[#This Row],[M1A]]-Table2[[#This Row],[AWAL]])</f>
        <v/>
      </c>
      <c r="I6" s="36" t="str">
        <f>IF(Table2[[#This Row],[M2A]]="","",SUM(Table2[[#This Row],[M2A]]-(IF(Table2[[#This Row],[M1A]]="",Table2[[#This Row],[AWAL]],Table2[[#This Row],[M1A]]))))</f>
        <v/>
      </c>
      <c r="J6" s="37"/>
      <c r="K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" spans="1:18">
      <c r="A7" s="33">
        <f>IF(Table2[[#This Row],[TT]]&lt;1,"",COUNT(A$2:A6)+1)</f>
        <v>5</v>
      </c>
      <c r="B7" s="41" t="s">
        <v>105</v>
      </c>
      <c r="C7" s="42">
        <v>3</v>
      </c>
      <c r="D7" s="42" t="s">
        <v>106</v>
      </c>
      <c r="E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" s="36" t="str">
        <f>IF(Table2[[#This Row],[M1A]]="","",Table2[[#This Row],[M1A]]-Table2[[#This Row],[AWAL]])</f>
        <v/>
      </c>
      <c r="I7" s="36" t="str">
        <f>IF(Table2[[#This Row],[M2A]]="","",SUM(Table2[[#This Row],[M2A]]-(IF(Table2[[#This Row],[M1A]]="",Table2[[#This Row],[AWAL]],Table2[[#This Row],[M1A]]))))</f>
        <v/>
      </c>
      <c r="J7" s="37"/>
      <c r="K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" spans="1:18">
      <c r="A8" s="33">
        <f>IF(Table2[[#This Row],[TT]]&lt;1,"",COUNT(A$2:A7)+1)</f>
        <v>6</v>
      </c>
      <c r="B8" s="41" t="s">
        <v>107</v>
      </c>
      <c r="C8" s="42">
        <v>9</v>
      </c>
      <c r="D8" s="42" t="s">
        <v>91</v>
      </c>
      <c r="E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" s="36" t="str">
        <f>IF(Table2[[#This Row],[M1A]]="","",Table2[[#This Row],[M1A]]-Table2[[#This Row],[AWAL]])</f>
        <v/>
      </c>
      <c r="I8" s="36" t="str">
        <f>IF(Table2[[#This Row],[M2A]]="","",SUM(Table2[[#This Row],[M2A]]-(IF(Table2[[#This Row],[M1A]]="",Table2[[#This Row],[AWAL]],Table2[[#This Row],[M1A]]))))</f>
        <v/>
      </c>
      <c r="J8" s="37"/>
      <c r="K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" spans="1:18">
      <c r="A9" s="33">
        <f>IF(Table2[[#This Row],[TT]]&lt;1,"",COUNT(A$2:A8)+1)</f>
        <v>7</v>
      </c>
      <c r="B9" s="34" t="s">
        <v>108</v>
      </c>
      <c r="C9" s="35">
        <v>19</v>
      </c>
      <c r="D9" s="35" t="s">
        <v>91</v>
      </c>
      <c r="E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9" s="36" t="str">
        <f>IF(Table2[[#This Row],[M1A]]="","",Table2[[#This Row],[M1A]]-Table2[[#This Row],[AWAL]])</f>
        <v/>
      </c>
      <c r="I9" s="36" t="str">
        <f>IF(Table2[[#This Row],[M2A]]="","",SUM(Table2[[#This Row],[M2A]]-(IF(Table2[[#This Row],[M1A]]="",Table2[[#This Row],[AWAL]],Table2[[#This Row],[M1A]]))))</f>
        <v/>
      </c>
      <c r="J9" s="37"/>
      <c r="K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" spans="1:18">
      <c r="A10" s="33">
        <f>IF(Table2[[#This Row],[TT]]&lt;1,"",COUNT(A$2:A9)+1)</f>
        <v>8</v>
      </c>
      <c r="B10" s="34" t="s">
        <v>109</v>
      </c>
      <c r="C10" s="35">
        <v>19</v>
      </c>
      <c r="D10" s="35" t="s">
        <v>91</v>
      </c>
      <c r="E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0" s="36" t="str">
        <f>IF(Table2[[#This Row],[M1A]]="","",Table2[[#This Row],[M1A]]-Table2[[#This Row],[AWAL]])</f>
        <v/>
      </c>
      <c r="I10" s="36" t="str">
        <f>IF(Table2[[#This Row],[M2A]]="","",SUM(Table2[[#This Row],[M2A]]-(IF(Table2[[#This Row],[M1A]]="",Table2[[#This Row],[AWAL]],Table2[[#This Row],[M1A]]))))</f>
        <v/>
      </c>
      <c r="J10" s="37"/>
      <c r="K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" spans="1:18">
      <c r="A11" s="33">
        <f>IF(Table2[[#This Row],[TT]]&lt;1,"",COUNT(A$2:A10)+1)</f>
        <v>9</v>
      </c>
      <c r="B11" s="34" t="s">
        <v>110</v>
      </c>
      <c r="C11" s="35">
        <v>24</v>
      </c>
      <c r="D11" s="35">
        <v>60</v>
      </c>
      <c r="E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1" s="36" t="str">
        <f>IF(Table2[[#This Row],[M1A]]="","",Table2[[#This Row],[M1A]]-Table2[[#This Row],[AWAL]])</f>
        <v/>
      </c>
      <c r="I11" s="36" t="str">
        <f>IF(Table2[[#This Row],[M2A]]="","",SUM(Table2[[#This Row],[M2A]]-(IF(Table2[[#This Row],[M1A]]="",Table2[[#This Row],[AWAL]],Table2[[#This Row],[M1A]]))))</f>
        <v/>
      </c>
      <c r="J11" s="37"/>
      <c r="K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" spans="1:18">
      <c r="A12" s="33">
        <f>IF(Table2[[#This Row],[TT]]&lt;1,"",COUNT(A$2:A11)+1)</f>
        <v>10</v>
      </c>
      <c r="B12" s="34" t="s">
        <v>111</v>
      </c>
      <c r="C12" s="35">
        <v>81</v>
      </c>
      <c r="D12" s="35" t="s">
        <v>112</v>
      </c>
      <c r="E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G12" s="36" t="str">
        <f>IF(Table2[[#This Row],[M1A]]="","",Table2[[#This Row],[M1A]]-Table2[[#This Row],[AWAL]])</f>
        <v/>
      </c>
      <c r="I12" s="36" t="str">
        <f>IF(Table2[[#This Row],[M2A]]="","",SUM(Table2[[#This Row],[M2A]]-(IF(Table2[[#This Row],[M1A]]="",Table2[[#This Row],[AWAL]],Table2[[#This Row],[M1A]]))))</f>
        <v/>
      </c>
      <c r="J12" s="37"/>
      <c r="K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" spans="1:18">
      <c r="A13" s="33">
        <f>IF(Table2[[#This Row],[TT]]&lt;1,"",COUNT(A$2:A12)+1)</f>
        <v>11</v>
      </c>
      <c r="B13" s="34" t="s">
        <v>113</v>
      </c>
      <c r="C13" s="35">
        <v>3</v>
      </c>
      <c r="D13" s="35" t="s">
        <v>49</v>
      </c>
      <c r="E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" s="36" t="str">
        <f>IF(Table2[[#This Row],[M1A]]="","",Table2[[#This Row],[M1A]]-Table2[[#This Row],[AWAL]])</f>
        <v/>
      </c>
      <c r="I13" s="36" t="str">
        <f>IF(Table2[[#This Row],[M2A]]="","",SUM(Table2[[#This Row],[M2A]]-(IF(Table2[[#This Row],[M1A]]="",Table2[[#This Row],[AWAL]],Table2[[#This Row],[M1A]]))))</f>
        <v/>
      </c>
      <c r="J13" s="37"/>
      <c r="K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" spans="1:18">
      <c r="A14" s="33">
        <f>IF(Table2[[#This Row],[TT]]&lt;1,"",COUNT(A$2:A13)+1)</f>
        <v>12</v>
      </c>
      <c r="B14" s="34" t="s">
        <v>114</v>
      </c>
      <c r="C14" s="35">
        <v>5</v>
      </c>
      <c r="D14" s="35" t="s">
        <v>91</v>
      </c>
      <c r="E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" s="36" t="str">
        <f>IF(Table2[[#This Row],[M1A]]="","",Table2[[#This Row],[M1A]]-Table2[[#This Row],[AWAL]])</f>
        <v/>
      </c>
      <c r="I14" s="36" t="str">
        <f>IF(Table2[[#This Row],[M2A]]="","",SUM(Table2[[#This Row],[M2A]]-(IF(Table2[[#This Row],[M1A]]="",Table2[[#This Row],[AWAL]],Table2[[#This Row],[M1A]]))))</f>
        <v/>
      </c>
      <c r="J14" s="37"/>
      <c r="K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" spans="1:18">
      <c r="A15" s="33">
        <f>IF(Table2[[#This Row],[TT]]&lt;1,"",COUNT(A$2:A14)+1)</f>
        <v>13</v>
      </c>
      <c r="B15" s="41" t="s">
        <v>115</v>
      </c>
      <c r="C15" s="42">
        <v>20</v>
      </c>
      <c r="D15" s="42" t="s">
        <v>91</v>
      </c>
      <c r="E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5" s="36" t="str">
        <f>IF(Table2[[#This Row],[M1A]]="","",Table2[[#This Row],[M1A]]-Table2[[#This Row],[AWAL]])</f>
        <v/>
      </c>
      <c r="I15" s="36" t="str">
        <f>IF(Table2[[#This Row],[M2A]]="","",SUM(Table2[[#This Row],[M2A]]-(IF(Table2[[#This Row],[M1A]]="",Table2[[#This Row],[AWAL]],Table2[[#This Row],[M1A]]))))</f>
        <v/>
      </c>
      <c r="J15" s="37"/>
      <c r="K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" spans="1:18">
      <c r="A16" s="33">
        <f>IF(Table2[[#This Row],[TT]]&lt;1,"",COUNT(A$2:A15)+1)</f>
        <v>14</v>
      </c>
      <c r="B16" s="41" t="s">
        <v>116</v>
      </c>
      <c r="C16" s="42">
        <v>20</v>
      </c>
      <c r="D16" s="42" t="s">
        <v>91</v>
      </c>
      <c r="E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6" s="36" t="str">
        <f>IF(Table2[[#This Row],[M1A]]="","",Table2[[#This Row],[M1A]]-Table2[[#This Row],[AWAL]])</f>
        <v/>
      </c>
      <c r="I16" s="36" t="str">
        <f>IF(Table2[[#This Row],[M2A]]="","",SUM(Table2[[#This Row],[M2A]]-(IF(Table2[[#This Row],[M1A]]="",Table2[[#This Row],[AWAL]],Table2[[#This Row],[M1A]]))))</f>
        <v/>
      </c>
      <c r="J16" s="37"/>
      <c r="K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" spans="1:15">
      <c r="A17" s="39">
        <f>IF(Table2[[#This Row],[TT]]&lt;1,"",COUNT(A$2:A16)+1)</f>
        <v>15</v>
      </c>
      <c r="B17" s="41" t="s">
        <v>117</v>
      </c>
      <c r="C17" s="42">
        <v>17</v>
      </c>
      <c r="D17" s="42" t="s">
        <v>76</v>
      </c>
      <c r="E1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F17" s="36">
        <v>15</v>
      </c>
      <c r="G17" s="38">
        <f>IF(Table2[[#This Row],[M1A]]="","",Table2[[#This Row],[M1A]]-Table2[[#This Row],[AWAL]])</f>
        <v>-2</v>
      </c>
      <c r="I17" s="38" t="str">
        <f>IF(Table2[[#This Row],[M2A]]="","",SUM(Table2[[#This Row],[M2A]]-(IF(Table2[[#This Row],[M1A]]="",Table2[[#This Row],[AWAL]],Table2[[#This Row],[M1A]]))))</f>
        <v/>
      </c>
      <c r="J17" s="40"/>
      <c r="K1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7" s="38"/>
      <c r="M1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8" spans="1:15">
      <c r="A18" s="33">
        <f>IF(Table2[[#This Row],[TT]]&lt;1,"",COUNT(A$2:A17)+1)</f>
        <v>16</v>
      </c>
      <c r="B18" s="34" t="s">
        <v>118</v>
      </c>
      <c r="C18" s="35">
        <v>41</v>
      </c>
      <c r="D18" s="35" t="s">
        <v>28</v>
      </c>
      <c r="E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F18" s="36">
        <v>37</v>
      </c>
      <c r="G18" s="36">
        <f>IF(Table2[[#This Row],[M1A]]="","",Table2[[#This Row],[M1A]]-Table2[[#This Row],[AWAL]])</f>
        <v>-4</v>
      </c>
      <c r="I18" s="36" t="str">
        <f>IF(Table2[[#This Row],[M2A]]="","",SUM(Table2[[#This Row],[M2A]]-(IF(Table2[[#This Row],[M1A]]="",Table2[[#This Row],[AWAL]],Table2[[#This Row],[M1A]]))))</f>
        <v/>
      </c>
      <c r="J18" s="37"/>
      <c r="K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9" spans="1:15">
      <c r="A19" s="33">
        <f>IF(Table2[[#This Row],[TT]]&lt;1,"",COUNT(A$2:A18)+1)</f>
        <v>17</v>
      </c>
      <c r="B19" s="34" t="s">
        <v>2597</v>
      </c>
      <c r="C19" s="35">
        <v>174</v>
      </c>
      <c r="D19" s="35" t="s">
        <v>2888</v>
      </c>
      <c r="E1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169</v>
      </c>
      <c r="F19" s="36">
        <v>169</v>
      </c>
      <c r="G19" s="38">
        <f>IF(Table2[[#This Row],[M1A]]="","",Table2[[#This Row],[M1A]]-Table2[[#This Row],[AWAL]])</f>
        <v>-5</v>
      </c>
      <c r="I19" s="36" t="str">
        <f>IF(Table2[[#This Row],[M2A]]="","",SUM(Table2[[#This Row],[M2A]]-(IF(Table2[[#This Row],[M1A]]="",Table2[[#This Row],[AWAL]],Table2[[#This Row],[M1A]]))))</f>
        <v/>
      </c>
      <c r="J19" s="37"/>
      <c r="K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M1:K(-5)  </v>
      </c>
      <c r="O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20" spans="1:15">
      <c r="A20" s="33">
        <f>IF(Table2[[#This Row],[TT]]&lt;1,"",COUNT(A$2:A19)+1)</f>
        <v>18</v>
      </c>
      <c r="B20" s="34" t="s">
        <v>119</v>
      </c>
      <c r="C20" s="35">
        <v>1</v>
      </c>
      <c r="D20" s="35" t="s">
        <v>120</v>
      </c>
      <c r="E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" s="36" t="str">
        <f>IF(Table2[[#This Row],[M1A]]="","",Table2[[#This Row],[M1A]]-Table2[[#This Row],[AWAL]])</f>
        <v/>
      </c>
      <c r="I20" s="36" t="str">
        <f>IF(Table2[[#This Row],[M2A]]="","",SUM(Table2[[#This Row],[M2A]]-(IF(Table2[[#This Row],[M1A]]="",Table2[[#This Row],[AWAL]],Table2[[#This Row],[M1A]]))))</f>
        <v/>
      </c>
      <c r="J20" s="37"/>
      <c r="K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" spans="1:15">
      <c r="A21" s="33">
        <f>IF(Table2[[#This Row],[TT]]&lt;1,"",COUNT(A$2:A20)+1)</f>
        <v>19</v>
      </c>
      <c r="B21" s="34" t="s">
        <v>121</v>
      </c>
      <c r="C21" s="35">
        <v>1</v>
      </c>
      <c r="D21" s="35" t="s">
        <v>122</v>
      </c>
      <c r="E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" s="36" t="str">
        <f>IF(Table2[[#This Row],[M1A]]="","",Table2[[#This Row],[M1A]]-Table2[[#This Row],[AWAL]])</f>
        <v/>
      </c>
      <c r="I21" s="36" t="str">
        <f>IF(Table2[[#This Row],[M2A]]="","",SUM(Table2[[#This Row],[M2A]]-(IF(Table2[[#This Row],[M1A]]="",Table2[[#This Row],[AWAL]],Table2[[#This Row],[M1A]]))))</f>
        <v/>
      </c>
      <c r="J21" s="37"/>
      <c r="K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" spans="1:15">
      <c r="A22" s="33">
        <f>IF(Table2[[#This Row],[TT]]&lt;1,"",COUNT(A$2:A21)+1)</f>
        <v>20</v>
      </c>
      <c r="B22" s="34" t="s">
        <v>123</v>
      </c>
      <c r="C22" s="35">
        <v>1</v>
      </c>
      <c r="D22" s="35" t="s">
        <v>124</v>
      </c>
      <c r="E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" s="36" t="str">
        <f>IF(Table2[[#This Row],[M1A]]="","",Table2[[#This Row],[M1A]]-Table2[[#This Row],[AWAL]])</f>
        <v/>
      </c>
      <c r="I22" s="36" t="str">
        <f>IF(Table2[[#This Row],[M2A]]="","",SUM(Table2[[#This Row],[M2A]]-(IF(Table2[[#This Row],[M1A]]="",Table2[[#This Row],[AWAL]],Table2[[#This Row],[M1A]]))))</f>
        <v/>
      </c>
      <c r="J22" s="37"/>
      <c r="K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" spans="1:15">
      <c r="A23" s="33">
        <f>IF(Table2[[#This Row],[TT]]&lt;1,"",COUNT(A$2:A22)+1)</f>
        <v>21</v>
      </c>
      <c r="B23" s="34" t="s">
        <v>123</v>
      </c>
      <c r="C23" s="35">
        <v>1</v>
      </c>
      <c r="D23" s="35" t="s">
        <v>2889</v>
      </c>
      <c r="E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" s="36" t="str">
        <f>IF(Table2[[#This Row],[M1A]]="","",Table2[[#This Row],[M1A]]-Table2[[#This Row],[AWAL]])</f>
        <v/>
      </c>
      <c r="I23" s="36" t="str">
        <f>IF(Table2[[#This Row],[M2A]]="","",SUM(Table2[[#This Row],[M2A]]-(IF(Table2[[#This Row],[M1A]]="",Table2[[#This Row],[AWAL]],Table2[[#This Row],[M1A]]))))</f>
        <v/>
      </c>
      <c r="J23" s="37"/>
      <c r="K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" spans="1:15">
      <c r="A24" s="33">
        <f>IF(Table2[[#This Row],[TT]]&lt;1,"",COUNT(A$2:A23)+1)</f>
        <v>22</v>
      </c>
      <c r="B24" s="34" t="s">
        <v>125</v>
      </c>
      <c r="C24" s="35">
        <v>4</v>
      </c>
      <c r="D24" s="35" t="s">
        <v>126</v>
      </c>
      <c r="E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" s="36" t="str">
        <f>IF(Table2[[#This Row],[M1A]]="","",Table2[[#This Row],[M1A]]-Table2[[#This Row],[AWAL]])</f>
        <v/>
      </c>
      <c r="I24" s="36" t="str">
        <f>IF(Table2[[#This Row],[M2A]]="","",SUM(Table2[[#This Row],[M2A]]-(IF(Table2[[#This Row],[M1A]]="",Table2[[#This Row],[AWAL]],Table2[[#This Row],[M1A]]))))</f>
        <v/>
      </c>
      <c r="J24" s="37"/>
      <c r="K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" spans="1:15">
      <c r="A25" s="33">
        <f>IF(Table2[[#This Row],[TT]]&lt;1,"",COUNT(A$2:A24)+1)</f>
        <v>23</v>
      </c>
      <c r="B25" s="34" t="s">
        <v>127</v>
      </c>
      <c r="C25" s="35">
        <v>12</v>
      </c>
      <c r="D25" s="35" t="s">
        <v>128</v>
      </c>
      <c r="E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5" s="36" t="str">
        <f>IF(Table2[[#This Row],[M1A]]="","",Table2[[#This Row],[M1A]]-Table2[[#This Row],[AWAL]])</f>
        <v/>
      </c>
      <c r="I25" s="36" t="str">
        <f>IF(Table2[[#This Row],[M2A]]="","",SUM(Table2[[#This Row],[M2A]]-(IF(Table2[[#This Row],[M1A]]="",Table2[[#This Row],[AWAL]],Table2[[#This Row],[M1A]]))))</f>
        <v/>
      </c>
      <c r="J25" s="37"/>
      <c r="K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" spans="1:15">
      <c r="A26" s="33">
        <f>IF(Table2[[#This Row],[TT]]&lt;1,"",COUNT(A$2:A25)+1)</f>
        <v>24</v>
      </c>
      <c r="B26" s="34" t="s">
        <v>129</v>
      </c>
      <c r="C26" s="35">
        <v>1</v>
      </c>
      <c r="D26" s="35" t="s">
        <v>130</v>
      </c>
      <c r="E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" s="36" t="str">
        <f>IF(Table2[[#This Row],[M1A]]="","",Table2[[#This Row],[M1A]]-Table2[[#This Row],[AWAL]])</f>
        <v/>
      </c>
      <c r="I26" s="36" t="str">
        <f>IF(Table2[[#This Row],[M2A]]="","",SUM(Table2[[#This Row],[M2A]]-(IF(Table2[[#This Row],[M1A]]="",Table2[[#This Row],[AWAL]],Table2[[#This Row],[M1A]]))))</f>
        <v/>
      </c>
      <c r="J26" s="37"/>
      <c r="K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" spans="1:15">
      <c r="A27" s="33">
        <f>IF(Table2[[#This Row],[TT]]&lt;1,"",COUNT(A$2:A26)+1)</f>
        <v>25</v>
      </c>
      <c r="B27" s="34" t="s">
        <v>131</v>
      </c>
      <c r="C27" s="35">
        <v>14</v>
      </c>
      <c r="D27" s="35" t="s">
        <v>132</v>
      </c>
      <c r="E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7" s="36" t="str">
        <f>IF(Table2[[#This Row],[M1A]]="","",Table2[[#This Row],[M1A]]-Table2[[#This Row],[AWAL]])</f>
        <v/>
      </c>
      <c r="I27" s="36" t="str">
        <f>IF(Table2[[#This Row],[M2A]]="","",SUM(Table2[[#This Row],[M2A]]-(IF(Table2[[#This Row],[M1A]]="",Table2[[#This Row],[AWAL]],Table2[[#This Row],[M1A]]))))</f>
        <v/>
      </c>
      <c r="J27" s="37"/>
      <c r="K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" spans="1:15">
      <c r="A28" s="33">
        <f>IF(Table2[[#This Row],[TT]]&lt;1,"",COUNT(A$2:A27)+1)</f>
        <v>26</v>
      </c>
      <c r="B28" s="34" t="s">
        <v>133</v>
      </c>
      <c r="C28" s="35">
        <v>7</v>
      </c>
      <c r="D28" s="35" t="s">
        <v>132</v>
      </c>
      <c r="E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8" s="36" t="str">
        <f>IF(Table2[[#This Row],[M1A]]="","",Table2[[#This Row],[M1A]]-Table2[[#This Row],[AWAL]])</f>
        <v/>
      </c>
      <c r="I28" s="36" t="str">
        <f>IF(Table2[[#This Row],[M2A]]="","",SUM(Table2[[#This Row],[M2A]]-(IF(Table2[[#This Row],[M1A]]="",Table2[[#This Row],[AWAL]],Table2[[#This Row],[M1A]]))))</f>
        <v/>
      </c>
      <c r="J28" s="37"/>
      <c r="K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" spans="1:15">
      <c r="A29" s="33">
        <f>IF(Table2[[#This Row],[TT]]&lt;1,"",COUNT(A$2:A28)+1)</f>
        <v>27</v>
      </c>
      <c r="B29" s="34" t="s">
        <v>134</v>
      </c>
      <c r="C29" s="35">
        <v>1</v>
      </c>
      <c r="D29" s="35" t="s">
        <v>135</v>
      </c>
      <c r="E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" s="36" t="str">
        <f>IF(Table2[[#This Row],[M1A]]="","",Table2[[#This Row],[M1A]]-Table2[[#This Row],[AWAL]])</f>
        <v/>
      </c>
      <c r="I29" s="36" t="str">
        <f>IF(Table2[[#This Row],[M2A]]="","",SUM(Table2[[#This Row],[M2A]]-(IF(Table2[[#This Row],[M1A]]="",Table2[[#This Row],[AWAL]],Table2[[#This Row],[M1A]]))))</f>
        <v/>
      </c>
      <c r="J29" s="37"/>
      <c r="K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" spans="1:15">
      <c r="A30" s="33">
        <f>IF(Table2[[#This Row],[TT]]&lt;1,"",COUNT(A$2:A29)+1)</f>
        <v>28</v>
      </c>
      <c r="B30" s="34" t="s">
        <v>136</v>
      </c>
      <c r="C30" s="35">
        <v>2</v>
      </c>
      <c r="D30" s="35" t="s">
        <v>137</v>
      </c>
      <c r="E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" s="36" t="str">
        <f>IF(Table2[[#This Row],[M1A]]="","",Table2[[#This Row],[M1A]]-Table2[[#This Row],[AWAL]])</f>
        <v/>
      </c>
      <c r="I30" s="36" t="str">
        <f>IF(Table2[[#This Row],[M2A]]="","",SUM(Table2[[#This Row],[M2A]]-(IF(Table2[[#This Row],[M1A]]="",Table2[[#This Row],[AWAL]],Table2[[#This Row],[M1A]]))))</f>
        <v/>
      </c>
      <c r="J30" s="37"/>
      <c r="K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" spans="1:15">
      <c r="A31" s="33">
        <f>IF(Table2[[#This Row],[TT]]&lt;1,"",COUNT(A$2:A30)+1)</f>
        <v>29</v>
      </c>
      <c r="B31" s="34" t="s">
        <v>138</v>
      </c>
      <c r="C31" s="35">
        <v>6</v>
      </c>
      <c r="D31" s="35" t="s">
        <v>139</v>
      </c>
      <c r="E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" s="36" t="str">
        <f>IF(Table2[[#This Row],[M1A]]="","",Table2[[#This Row],[M1A]]-Table2[[#This Row],[AWAL]])</f>
        <v/>
      </c>
      <c r="I31" s="36" t="str">
        <f>IF(Table2[[#This Row],[M2A]]="","",SUM(Table2[[#This Row],[M2A]]-(IF(Table2[[#This Row],[M1A]]="",Table2[[#This Row],[AWAL]],Table2[[#This Row],[M1A]]))))</f>
        <v/>
      </c>
      <c r="J31" s="37"/>
      <c r="K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" spans="1:15">
      <c r="A32" s="33">
        <f>IF(Table2[[#This Row],[TT]]&lt;1,"",COUNT(A$2:A31)+1)</f>
        <v>30</v>
      </c>
      <c r="B32" s="34" t="s">
        <v>140</v>
      </c>
      <c r="C32" s="35">
        <v>2</v>
      </c>
      <c r="D32" s="35" t="s">
        <v>19</v>
      </c>
      <c r="E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2" s="36" t="str">
        <f>IF(Table2[[#This Row],[M1A]]="","",Table2[[#This Row],[M1A]]-Table2[[#This Row],[AWAL]])</f>
        <v/>
      </c>
      <c r="I32" s="36" t="str">
        <f>IF(Table2[[#This Row],[M2A]]="","",SUM(Table2[[#This Row],[M2A]]-(IF(Table2[[#This Row],[M1A]]="",Table2[[#This Row],[AWAL]],Table2[[#This Row],[M1A]]))))</f>
        <v/>
      </c>
      <c r="J32" s="37"/>
      <c r="K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" spans="1:15">
      <c r="A33" s="33">
        <f>IF(Table2[[#This Row],[TT]]&lt;1,"",COUNT(A$2:A32)+1)</f>
        <v>31</v>
      </c>
      <c r="B33" s="34" t="s">
        <v>141</v>
      </c>
      <c r="C33" s="35">
        <v>10</v>
      </c>
      <c r="D33" s="35" t="s">
        <v>19</v>
      </c>
      <c r="E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3" s="36" t="str">
        <f>IF(Table2[[#This Row],[M1A]]="","",Table2[[#This Row],[M1A]]-Table2[[#This Row],[AWAL]])</f>
        <v/>
      </c>
      <c r="I33" s="36" t="str">
        <f>IF(Table2[[#This Row],[M2A]]="","",SUM(Table2[[#This Row],[M2A]]-(IF(Table2[[#This Row],[M1A]]="",Table2[[#This Row],[AWAL]],Table2[[#This Row],[M1A]]))))</f>
        <v/>
      </c>
      <c r="J33" s="37"/>
      <c r="K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" spans="1:15">
      <c r="A34" s="33">
        <f>IF(Table2[[#This Row],[TT]]&lt;1,"",COUNT(A$2:A33)+1)</f>
        <v>32</v>
      </c>
      <c r="B34" s="34" t="s">
        <v>142</v>
      </c>
      <c r="C34" s="35">
        <v>9</v>
      </c>
      <c r="D34" s="35" t="s">
        <v>143</v>
      </c>
      <c r="E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4" s="36" t="str">
        <f>IF(Table2[[#This Row],[M1A]]="","",Table2[[#This Row],[M1A]]-Table2[[#This Row],[AWAL]])</f>
        <v/>
      </c>
      <c r="I34" s="36" t="str">
        <f>IF(Table2[[#This Row],[M2A]]="","",SUM(Table2[[#This Row],[M2A]]-(IF(Table2[[#This Row],[M1A]]="",Table2[[#This Row],[AWAL]],Table2[[#This Row],[M1A]]))))</f>
        <v/>
      </c>
      <c r="J34" s="37"/>
      <c r="K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" spans="1:15">
      <c r="A35" s="33">
        <f>IF(Table2[[#This Row],[TT]]&lt;1,"",COUNT(A$2:A34)+1)</f>
        <v>33</v>
      </c>
      <c r="B35" s="34" t="s">
        <v>144</v>
      </c>
      <c r="C35" s="35">
        <v>1</v>
      </c>
      <c r="D35" s="35" t="s">
        <v>145</v>
      </c>
      <c r="E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" s="36" t="str">
        <f>IF(Table2[[#This Row],[M1A]]="","",Table2[[#This Row],[M1A]]-Table2[[#This Row],[AWAL]])</f>
        <v/>
      </c>
      <c r="I35" s="36" t="str">
        <f>IF(Table2[[#This Row],[M2A]]="","",SUM(Table2[[#This Row],[M2A]]-(IF(Table2[[#This Row],[M1A]]="",Table2[[#This Row],[AWAL]],Table2[[#This Row],[M1A]]))))</f>
        <v/>
      </c>
      <c r="J35" s="37"/>
      <c r="K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" spans="1:15">
      <c r="A36" s="33">
        <f>IF(Table2[[#This Row],[TT]]&lt;1,"",COUNT(A$2:A35)+1)</f>
        <v>34</v>
      </c>
      <c r="B36" s="34" t="s">
        <v>146</v>
      </c>
      <c r="C36" s="35">
        <v>5</v>
      </c>
      <c r="D36" s="35" t="s">
        <v>86</v>
      </c>
      <c r="E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6" s="36" t="str">
        <f>IF(Table2[[#This Row],[M1A]]="","",Table2[[#This Row],[M1A]]-Table2[[#This Row],[AWAL]])</f>
        <v/>
      </c>
      <c r="I36" s="36" t="str">
        <f>IF(Table2[[#This Row],[M2A]]="","",SUM(Table2[[#This Row],[M2A]]-(IF(Table2[[#This Row],[M1A]]="",Table2[[#This Row],[AWAL]],Table2[[#This Row],[M1A]]))))</f>
        <v/>
      </c>
      <c r="J36" s="37"/>
      <c r="K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" spans="1:15">
      <c r="A37" s="33">
        <f>IF(Table2[[#This Row],[TT]]&lt;1,"",COUNT(A$2:A36)+1)</f>
        <v>35</v>
      </c>
      <c r="B37" s="34" t="s">
        <v>147</v>
      </c>
      <c r="C37" s="35">
        <v>16</v>
      </c>
      <c r="D37" s="35" t="s">
        <v>86</v>
      </c>
      <c r="E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37" s="36" t="str">
        <f>IF(Table2[[#This Row],[M1A]]="","",Table2[[#This Row],[M1A]]-Table2[[#This Row],[AWAL]])</f>
        <v/>
      </c>
      <c r="I37" s="36" t="str">
        <f>IF(Table2[[#This Row],[M2A]]="","",SUM(Table2[[#This Row],[M2A]]-(IF(Table2[[#This Row],[M1A]]="",Table2[[#This Row],[AWAL]],Table2[[#This Row],[M1A]]))))</f>
        <v/>
      </c>
      <c r="J37" s="37"/>
      <c r="K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" spans="1:15">
      <c r="A38" s="33">
        <f>IF(Table2[[#This Row],[TT]]&lt;1,"",COUNT(A$2:A37)+1)</f>
        <v>36</v>
      </c>
      <c r="B38" s="34" t="s">
        <v>148</v>
      </c>
      <c r="C38" s="35">
        <v>1</v>
      </c>
      <c r="D38" s="35" t="s">
        <v>19</v>
      </c>
      <c r="E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" s="36" t="str">
        <f>IF(Table2[[#This Row],[M1A]]="","",Table2[[#This Row],[M1A]]-Table2[[#This Row],[AWAL]])</f>
        <v/>
      </c>
      <c r="I38" s="36" t="str">
        <f>IF(Table2[[#This Row],[M2A]]="","",SUM(Table2[[#This Row],[M2A]]-(IF(Table2[[#This Row],[M1A]]="",Table2[[#This Row],[AWAL]],Table2[[#This Row],[M1A]]))))</f>
        <v/>
      </c>
      <c r="J38" s="37"/>
      <c r="K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" spans="1:15">
      <c r="A39" s="33">
        <f>IF(Table2[[#This Row],[TT]]&lt;1,"",COUNT(A$2:A38)+1)</f>
        <v>37</v>
      </c>
      <c r="B39" s="34" t="s">
        <v>149</v>
      </c>
      <c r="C39" s="35">
        <v>2</v>
      </c>
      <c r="D39" s="35" t="s">
        <v>150</v>
      </c>
      <c r="E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9" s="36" t="str">
        <f>IF(Table2[[#This Row],[M1A]]="","",Table2[[#This Row],[M1A]]-Table2[[#This Row],[AWAL]])</f>
        <v/>
      </c>
      <c r="I39" s="36" t="str">
        <f>IF(Table2[[#This Row],[M2A]]="","",SUM(Table2[[#This Row],[M2A]]-(IF(Table2[[#This Row],[M1A]]="",Table2[[#This Row],[AWAL]],Table2[[#This Row],[M1A]]))))</f>
        <v/>
      </c>
      <c r="J39" s="37"/>
      <c r="K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" spans="1:15">
      <c r="A40" s="33">
        <f>IF(Table2[[#This Row],[TT]]&lt;1,"",COUNT(A$2:A39)+1)</f>
        <v>38</v>
      </c>
      <c r="B40" s="34" t="s">
        <v>151</v>
      </c>
      <c r="C40" s="35">
        <v>2</v>
      </c>
      <c r="D40" s="35" t="s">
        <v>152</v>
      </c>
      <c r="E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" s="36" t="str">
        <f>IF(Table2[[#This Row],[M1A]]="","",Table2[[#This Row],[M1A]]-Table2[[#This Row],[AWAL]])</f>
        <v/>
      </c>
      <c r="I40" s="36" t="str">
        <f>IF(Table2[[#This Row],[M2A]]="","",SUM(Table2[[#This Row],[M2A]]-(IF(Table2[[#This Row],[M1A]]="",Table2[[#This Row],[AWAL]],Table2[[#This Row],[M1A]]))))</f>
        <v/>
      </c>
      <c r="J40" s="37"/>
      <c r="K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" spans="1:15">
      <c r="A41" s="33">
        <f>IF(Table2[[#This Row],[TT]]&lt;1,"",COUNT(A$2:A40)+1)</f>
        <v>39</v>
      </c>
      <c r="B41" s="34" t="s">
        <v>154</v>
      </c>
      <c r="C41" s="35">
        <v>1</v>
      </c>
      <c r="D41" s="35" t="s">
        <v>34</v>
      </c>
      <c r="E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" s="36" t="str">
        <f>IF(Table2[[#This Row],[M1A]]="","",Table2[[#This Row],[M1A]]-Table2[[#This Row],[AWAL]])</f>
        <v/>
      </c>
      <c r="I41" s="36" t="str">
        <f>IF(Table2[[#This Row],[M2A]]="","",SUM(Table2[[#This Row],[M2A]]-(IF(Table2[[#This Row],[M1A]]="",Table2[[#This Row],[AWAL]],Table2[[#This Row],[M1A]]))))</f>
        <v/>
      </c>
      <c r="J41" s="37"/>
      <c r="K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" spans="1:15">
      <c r="A42" s="33">
        <f>IF(Table2[[#This Row],[TT]]&lt;1,"",COUNT(A$2:A41)+1)</f>
        <v>40</v>
      </c>
      <c r="B42" s="34" t="s">
        <v>155</v>
      </c>
      <c r="C42" s="35">
        <v>3</v>
      </c>
      <c r="D42" s="35">
        <v>260</v>
      </c>
      <c r="E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2" s="36" t="str">
        <f>IF(Table2[[#This Row],[M1A]]="","",Table2[[#This Row],[M1A]]-Table2[[#This Row],[AWAL]])</f>
        <v/>
      </c>
      <c r="I42" s="36" t="str">
        <f>IF(Table2[[#This Row],[M2A]]="","",SUM(Table2[[#This Row],[M2A]]-(IF(Table2[[#This Row],[M1A]]="",Table2[[#This Row],[AWAL]],Table2[[#This Row],[M1A]]))))</f>
        <v/>
      </c>
      <c r="J42" s="37"/>
      <c r="K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" spans="1:15">
      <c r="A43" s="33">
        <f>IF(Table2[[#This Row],[TT]]&lt;1,"",COUNT(A$2:A42)+1)</f>
        <v>41</v>
      </c>
      <c r="B43" s="34" t="s">
        <v>156</v>
      </c>
      <c r="C43" s="35">
        <v>2</v>
      </c>
      <c r="D43" s="35" t="s">
        <v>157</v>
      </c>
      <c r="E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" s="36" t="str">
        <f>IF(Table2[[#This Row],[M1A]]="","",Table2[[#This Row],[M1A]]-Table2[[#This Row],[AWAL]])</f>
        <v/>
      </c>
      <c r="I43" s="36" t="str">
        <f>IF(Table2[[#This Row],[M2A]]="","",SUM(Table2[[#This Row],[M2A]]-(IF(Table2[[#This Row],[M1A]]="",Table2[[#This Row],[AWAL]],Table2[[#This Row],[M1A]]))))</f>
        <v/>
      </c>
      <c r="J43" s="37"/>
      <c r="K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" spans="1:15">
      <c r="A44" s="33">
        <f>IF(Table2[[#This Row],[TT]]&lt;1,"",COUNT(A$2:A43)+1)</f>
        <v>42</v>
      </c>
      <c r="B44" s="34" t="s">
        <v>158</v>
      </c>
      <c r="C44" s="35">
        <v>1</v>
      </c>
      <c r="D44" s="35">
        <v>0</v>
      </c>
      <c r="E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" s="36" t="str">
        <f>IF(Table2[[#This Row],[M1A]]="","",Table2[[#This Row],[M1A]]-Table2[[#This Row],[AWAL]])</f>
        <v/>
      </c>
      <c r="I44" s="36" t="str">
        <f>IF(Table2[[#This Row],[M2A]]="","",SUM(Table2[[#This Row],[M2A]]-(IF(Table2[[#This Row],[M1A]]="",Table2[[#This Row],[AWAL]],Table2[[#This Row],[M1A]]))))</f>
        <v/>
      </c>
      <c r="J44" s="37"/>
      <c r="K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" spans="1:15">
      <c r="A45" s="33">
        <f>IF(Table2[[#This Row],[TT]]&lt;1,"",COUNT(A$2:A44)+1)</f>
        <v>43</v>
      </c>
      <c r="B45" s="34" t="s">
        <v>159</v>
      </c>
      <c r="C45" s="35">
        <v>4</v>
      </c>
      <c r="D45" s="35" t="s">
        <v>160</v>
      </c>
      <c r="E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5" s="36" t="str">
        <f>IF(Table2[[#This Row],[M1A]]="","",Table2[[#This Row],[M1A]]-Table2[[#This Row],[AWAL]])</f>
        <v/>
      </c>
      <c r="I45" s="36" t="str">
        <f>IF(Table2[[#This Row],[M2A]]="","",SUM(Table2[[#This Row],[M2A]]-(IF(Table2[[#This Row],[M1A]]="",Table2[[#This Row],[AWAL]],Table2[[#This Row],[M1A]]))))</f>
        <v/>
      </c>
      <c r="J45" s="37"/>
      <c r="K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" spans="1:15">
      <c r="A46" s="33">
        <f>IF(Table2[[#This Row],[TT]]&lt;1,"",COUNT(A$2:A45)+1)</f>
        <v>44</v>
      </c>
      <c r="B46" s="34" t="s">
        <v>161</v>
      </c>
      <c r="C46" s="35">
        <v>2</v>
      </c>
      <c r="D46" s="35" t="s">
        <v>47</v>
      </c>
      <c r="E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6" s="36" t="str">
        <f>IF(Table2[[#This Row],[M1A]]="","",Table2[[#This Row],[M1A]]-Table2[[#This Row],[AWAL]])</f>
        <v/>
      </c>
      <c r="I46" s="36" t="str">
        <f>IF(Table2[[#This Row],[M2A]]="","",SUM(Table2[[#This Row],[M2A]]-(IF(Table2[[#This Row],[M1A]]="",Table2[[#This Row],[AWAL]],Table2[[#This Row],[M1A]]))))</f>
        <v/>
      </c>
      <c r="J46" s="37"/>
      <c r="K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" spans="1:15">
      <c r="A47" s="33">
        <f>IF(Table2[[#This Row],[TT]]&lt;1,"",COUNT(A$2:A46)+1)</f>
        <v>45</v>
      </c>
      <c r="B47" s="41" t="s">
        <v>162</v>
      </c>
      <c r="C47" s="42">
        <v>5</v>
      </c>
      <c r="D47" s="42" t="s">
        <v>59</v>
      </c>
      <c r="E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7" s="36" t="str">
        <f>IF(Table2[[#This Row],[M1A]]="","",Table2[[#This Row],[M1A]]-Table2[[#This Row],[AWAL]])</f>
        <v/>
      </c>
      <c r="I47" s="36" t="str">
        <f>IF(Table2[[#This Row],[M2A]]="","",SUM(Table2[[#This Row],[M2A]]-(IF(Table2[[#This Row],[M1A]]="",Table2[[#This Row],[AWAL]],Table2[[#This Row],[M1A]]))))</f>
        <v/>
      </c>
      <c r="J47" s="37"/>
      <c r="K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" spans="1:15">
      <c r="A48" s="33">
        <f>IF(Table2[[#This Row],[TT]]&lt;1,"",COUNT(A$2:A47)+1)</f>
        <v>46</v>
      </c>
      <c r="B48" s="34" t="s">
        <v>163</v>
      </c>
      <c r="C48" s="35">
        <v>4</v>
      </c>
      <c r="D48" s="35" t="s">
        <v>34</v>
      </c>
      <c r="E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8" s="36" t="str">
        <f>IF(Table2[[#This Row],[M1A]]="","",Table2[[#This Row],[M1A]]-Table2[[#This Row],[AWAL]])</f>
        <v/>
      </c>
      <c r="I48" s="36" t="str">
        <f>IF(Table2[[#This Row],[M2A]]="","",SUM(Table2[[#This Row],[M2A]]-(IF(Table2[[#This Row],[M1A]]="",Table2[[#This Row],[AWAL]],Table2[[#This Row],[M1A]]))))</f>
        <v/>
      </c>
      <c r="J48" s="37"/>
      <c r="K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" spans="1:15">
      <c r="A49" s="33">
        <f>IF(Table2[[#This Row],[TT]]&lt;1,"",COUNT(A$2:A48)+1)</f>
        <v>47</v>
      </c>
      <c r="B49" s="41" t="s">
        <v>164</v>
      </c>
      <c r="C49" s="42">
        <v>1</v>
      </c>
      <c r="D49" s="42" t="s">
        <v>34</v>
      </c>
      <c r="E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9" s="36" t="str">
        <f>IF(Table2[[#This Row],[M1A]]="","",Table2[[#This Row],[M1A]]-Table2[[#This Row],[AWAL]])</f>
        <v/>
      </c>
      <c r="I49" s="36" t="str">
        <f>IF(Table2[[#This Row],[M2A]]="","",SUM(Table2[[#This Row],[M2A]]-(IF(Table2[[#This Row],[M1A]]="",Table2[[#This Row],[AWAL]],Table2[[#This Row],[M1A]]))))</f>
        <v/>
      </c>
      <c r="J49" s="37"/>
      <c r="K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" spans="1:15">
      <c r="A50" s="33">
        <f>IF(Table2[[#This Row],[TT]]&lt;1,"",COUNT(A$2:A49)+1)</f>
        <v>48</v>
      </c>
      <c r="B50" s="34" t="s">
        <v>165</v>
      </c>
      <c r="C50" s="35">
        <v>1</v>
      </c>
      <c r="D50" s="35">
        <v>254</v>
      </c>
      <c r="E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0" s="36" t="str">
        <f>IF(Table2[[#This Row],[M1A]]="","",Table2[[#This Row],[M1A]]-Table2[[#This Row],[AWAL]])</f>
        <v/>
      </c>
      <c r="I50" s="36" t="str">
        <f>IF(Table2[[#This Row],[M2A]]="","",SUM(Table2[[#This Row],[M2A]]-(IF(Table2[[#This Row],[M1A]]="",Table2[[#This Row],[AWAL]],Table2[[#This Row],[M1A]]))))</f>
        <v/>
      </c>
      <c r="J50" s="37"/>
      <c r="K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" spans="1:15">
      <c r="A51" s="33">
        <f>IF(Table2[[#This Row],[TT]]&lt;1,"",COUNT(A$2:A50)+1)</f>
        <v>49</v>
      </c>
      <c r="B51" s="34" t="s">
        <v>2649</v>
      </c>
      <c r="C51" s="35">
        <v>1</v>
      </c>
      <c r="D51" s="35" t="s">
        <v>2890</v>
      </c>
      <c r="E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1" s="36" t="str">
        <f>IF(Table2[[#This Row],[M1A]]="","",Table2[[#This Row],[M1A]]-Table2[[#This Row],[AWAL]])</f>
        <v/>
      </c>
      <c r="I51" s="36" t="str">
        <f>IF(Table2[[#This Row],[M2A]]="","",SUM(Table2[[#This Row],[M2A]]-(IF(Table2[[#This Row],[M1A]]="",Table2[[#This Row],[AWAL]],Table2[[#This Row],[M1A]]))))</f>
        <v/>
      </c>
      <c r="J51" s="37"/>
      <c r="K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" spans="1:15">
      <c r="A52" s="33">
        <f>IF(Table2[[#This Row],[TT]]&lt;1,"",COUNT(A$2:A51)+1)</f>
        <v>50</v>
      </c>
      <c r="B52" s="34" t="s">
        <v>166</v>
      </c>
      <c r="C52" s="35">
        <v>7</v>
      </c>
      <c r="D52" s="35" t="s">
        <v>167</v>
      </c>
      <c r="E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2" s="36" t="str">
        <f>IF(Table2[[#This Row],[M1A]]="","",Table2[[#This Row],[M1A]]-Table2[[#This Row],[AWAL]])</f>
        <v/>
      </c>
      <c r="I52" s="36" t="str">
        <f>IF(Table2[[#This Row],[M2A]]="","",SUM(Table2[[#This Row],[M2A]]-(IF(Table2[[#This Row],[M1A]]="",Table2[[#This Row],[AWAL]],Table2[[#This Row],[M1A]]))))</f>
        <v/>
      </c>
      <c r="J52" s="37"/>
      <c r="K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" spans="1:15">
      <c r="A53" s="33">
        <f>IF(Table2[[#This Row],[TT]]&lt;1,"",COUNT(A$2:A52)+1)</f>
        <v>51</v>
      </c>
      <c r="B53" s="34" t="s">
        <v>168</v>
      </c>
      <c r="C53" s="35">
        <v>7</v>
      </c>
      <c r="D53" s="35" t="s">
        <v>167</v>
      </c>
      <c r="E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3" s="36" t="str">
        <f>IF(Table2[[#This Row],[M1A]]="","",Table2[[#This Row],[M1A]]-Table2[[#This Row],[AWAL]])</f>
        <v/>
      </c>
      <c r="I53" s="36" t="str">
        <f>IF(Table2[[#This Row],[M2A]]="","",SUM(Table2[[#This Row],[M2A]]-(IF(Table2[[#This Row],[M1A]]="",Table2[[#This Row],[AWAL]],Table2[[#This Row],[M1A]]))))</f>
        <v/>
      </c>
      <c r="J53" s="37"/>
      <c r="K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" spans="1:15">
      <c r="A54" s="33">
        <f>IF(Table2[[#This Row],[TT]]&lt;1,"",COUNT(A$2:A53)+1)</f>
        <v>52</v>
      </c>
      <c r="B54" s="34" t="s">
        <v>169</v>
      </c>
      <c r="C54" s="35">
        <v>21</v>
      </c>
      <c r="D54" s="35" t="s">
        <v>170</v>
      </c>
      <c r="E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54" s="36" t="str">
        <f>IF(Table2[[#This Row],[M1A]]="","",Table2[[#This Row],[M1A]]-Table2[[#This Row],[AWAL]])</f>
        <v/>
      </c>
      <c r="I54" s="36" t="str">
        <f>IF(Table2[[#This Row],[M2A]]="","",SUM(Table2[[#This Row],[M2A]]-(IF(Table2[[#This Row],[M1A]]="",Table2[[#This Row],[AWAL]],Table2[[#This Row],[M1A]]))))</f>
        <v/>
      </c>
      <c r="J54" s="37"/>
      <c r="K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" spans="1:15">
      <c r="A55" s="33">
        <f>IF(Table2[[#This Row],[TT]]&lt;1,"",COUNT(A$2:A54)+1)</f>
        <v>53</v>
      </c>
      <c r="B55" s="34" t="s">
        <v>171</v>
      </c>
      <c r="C55" s="35">
        <v>25</v>
      </c>
      <c r="D55" s="35" t="s">
        <v>170</v>
      </c>
      <c r="E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55" s="36" t="str">
        <f>IF(Table2[[#This Row],[M1A]]="","",Table2[[#This Row],[M1A]]-Table2[[#This Row],[AWAL]])</f>
        <v/>
      </c>
      <c r="I55" s="36" t="str">
        <f>IF(Table2[[#This Row],[M2A]]="","",SUM(Table2[[#This Row],[M2A]]-(IF(Table2[[#This Row],[M1A]]="",Table2[[#This Row],[AWAL]],Table2[[#This Row],[M1A]]))))</f>
        <v/>
      </c>
      <c r="J55" s="37"/>
      <c r="K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" spans="1:15">
      <c r="A56" s="33">
        <f>IF(Table2[[#This Row],[TT]]&lt;1,"",COUNT(A$2:A55)+1)</f>
        <v>54</v>
      </c>
      <c r="B56" s="34" t="s">
        <v>172</v>
      </c>
      <c r="C56" s="35">
        <v>17</v>
      </c>
      <c r="D56" s="35" t="s">
        <v>170</v>
      </c>
      <c r="E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56" s="36" t="str">
        <f>IF(Table2[[#This Row],[M1A]]="","",Table2[[#This Row],[M1A]]-Table2[[#This Row],[AWAL]])</f>
        <v/>
      </c>
      <c r="I56" s="36" t="str">
        <f>IF(Table2[[#This Row],[M2A]]="","",SUM(Table2[[#This Row],[M2A]]-(IF(Table2[[#This Row],[M1A]]="",Table2[[#This Row],[AWAL]],Table2[[#This Row],[M1A]]))))</f>
        <v/>
      </c>
      <c r="J56" s="37"/>
      <c r="K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" spans="1:15">
      <c r="A57" s="33">
        <f>IF(Table2[[#This Row],[TT]]&lt;1,"",COUNT(A$2:A56)+1)</f>
        <v>55</v>
      </c>
      <c r="B57" s="34" t="s">
        <v>173</v>
      </c>
      <c r="C57" s="35">
        <v>19</v>
      </c>
      <c r="D57" s="35" t="s">
        <v>170</v>
      </c>
      <c r="E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57" s="36" t="str">
        <f>IF(Table2[[#This Row],[M1A]]="","",Table2[[#This Row],[M1A]]-Table2[[#This Row],[AWAL]])</f>
        <v/>
      </c>
      <c r="I57" s="36" t="str">
        <f>IF(Table2[[#This Row],[M2A]]="","",SUM(Table2[[#This Row],[M2A]]-(IF(Table2[[#This Row],[M1A]]="",Table2[[#This Row],[AWAL]],Table2[[#This Row],[M1A]]))))</f>
        <v/>
      </c>
      <c r="J57" s="37"/>
      <c r="K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" spans="1:15">
      <c r="A58" s="33">
        <f>IF(Table2[[#This Row],[TT]]&lt;1,"",COUNT(A$2:A57)+1)</f>
        <v>56</v>
      </c>
      <c r="B58" s="34" t="s">
        <v>174</v>
      </c>
      <c r="C58" s="35">
        <v>4</v>
      </c>
      <c r="D58" s="35" t="s">
        <v>32</v>
      </c>
      <c r="E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" s="36" t="str">
        <f>IF(Table2[[#This Row],[M1A]]="","",Table2[[#This Row],[M1A]]-Table2[[#This Row],[AWAL]])</f>
        <v/>
      </c>
      <c r="I58" s="36" t="str">
        <f>IF(Table2[[#This Row],[M2A]]="","",SUM(Table2[[#This Row],[M2A]]-(IF(Table2[[#This Row],[M1A]]="",Table2[[#This Row],[AWAL]],Table2[[#This Row],[M1A]]))))</f>
        <v/>
      </c>
      <c r="J58" s="37"/>
      <c r="K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" spans="1:15">
      <c r="A59" s="33">
        <f>IF(Table2[[#This Row],[TT]]&lt;1,"",COUNT(A$2:A58)+1)</f>
        <v>57</v>
      </c>
      <c r="B59" s="34" t="s">
        <v>175</v>
      </c>
      <c r="C59" s="35">
        <v>3</v>
      </c>
      <c r="D59" s="35" t="s">
        <v>135</v>
      </c>
      <c r="E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" s="36" t="str">
        <f>IF(Table2[[#This Row],[M1A]]="","",Table2[[#This Row],[M1A]]-Table2[[#This Row],[AWAL]])</f>
        <v/>
      </c>
      <c r="I59" s="36" t="str">
        <f>IF(Table2[[#This Row],[M2A]]="","",SUM(Table2[[#This Row],[M2A]]-(IF(Table2[[#This Row],[M1A]]="",Table2[[#This Row],[AWAL]],Table2[[#This Row],[M1A]]))))</f>
        <v/>
      </c>
      <c r="J59" s="37"/>
      <c r="K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" spans="1:15">
      <c r="A60" s="33">
        <f>IF(Table2[[#This Row],[TT]]&lt;1,"",COUNT(A$2:A59)+1)</f>
        <v>58</v>
      </c>
      <c r="B60" s="34" t="s">
        <v>176</v>
      </c>
      <c r="C60" s="35">
        <v>2</v>
      </c>
      <c r="D60" s="35">
        <v>240</v>
      </c>
      <c r="E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0" s="36" t="str">
        <f>IF(Table2[[#This Row],[M1A]]="","",Table2[[#This Row],[M1A]]-Table2[[#This Row],[AWAL]])</f>
        <v/>
      </c>
      <c r="I60" s="36" t="str">
        <f>IF(Table2[[#This Row],[M2A]]="","",SUM(Table2[[#This Row],[M2A]]-(IF(Table2[[#This Row],[M1A]]="",Table2[[#This Row],[AWAL]],Table2[[#This Row],[M1A]]))))</f>
        <v/>
      </c>
      <c r="J60" s="37"/>
      <c r="K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" spans="1:15">
      <c r="A61" s="33">
        <f>IF(Table2[[#This Row],[TT]]&lt;1,"",COUNT(A$2:A60)+1)</f>
        <v>59</v>
      </c>
      <c r="B61" s="34" t="s">
        <v>177</v>
      </c>
      <c r="C61" s="35">
        <v>2</v>
      </c>
      <c r="D61" s="35" t="s">
        <v>178</v>
      </c>
      <c r="E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" s="36" t="str">
        <f>IF(Table2[[#This Row],[M1A]]="","",Table2[[#This Row],[M1A]]-Table2[[#This Row],[AWAL]])</f>
        <v/>
      </c>
      <c r="I61" s="36" t="str">
        <f>IF(Table2[[#This Row],[M2A]]="","",SUM(Table2[[#This Row],[M2A]]-(IF(Table2[[#This Row],[M1A]]="",Table2[[#This Row],[AWAL]],Table2[[#This Row],[M1A]]))))</f>
        <v/>
      </c>
      <c r="J61" s="37"/>
      <c r="K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" spans="1:15">
      <c r="A62" s="33">
        <f>IF(Table2[[#This Row],[TT]]&lt;1,"",COUNT(A$2:A61)+1)</f>
        <v>60</v>
      </c>
      <c r="B62" s="34" t="s">
        <v>179</v>
      </c>
      <c r="C62" s="35">
        <v>3</v>
      </c>
      <c r="D62" s="35" t="s">
        <v>135</v>
      </c>
      <c r="E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2" s="36" t="str">
        <f>IF(Table2[[#This Row],[M1A]]="","",Table2[[#This Row],[M1A]]-Table2[[#This Row],[AWAL]])</f>
        <v/>
      </c>
      <c r="I62" s="36" t="str">
        <f>IF(Table2[[#This Row],[M2A]]="","",SUM(Table2[[#This Row],[M2A]]-(IF(Table2[[#This Row],[M1A]]="",Table2[[#This Row],[AWAL]],Table2[[#This Row],[M1A]]))))</f>
        <v/>
      </c>
      <c r="J62" s="37"/>
      <c r="K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" spans="1:15">
      <c r="A63" s="33">
        <f>IF(Table2[[#This Row],[TT]]&lt;1,"",COUNT(A$2:A62)+1)</f>
        <v>61</v>
      </c>
      <c r="B63" s="34" t="s">
        <v>180</v>
      </c>
      <c r="C63" s="35">
        <v>2</v>
      </c>
      <c r="D63" s="35">
        <v>0</v>
      </c>
      <c r="E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" s="36" t="str">
        <f>IF(Table2[[#This Row],[M1A]]="","",Table2[[#This Row],[M1A]]-Table2[[#This Row],[AWAL]])</f>
        <v/>
      </c>
      <c r="I63" s="36" t="str">
        <f>IF(Table2[[#This Row],[M2A]]="","",SUM(Table2[[#This Row],[M2A]]-(IF(Table2[[#This Row],[M1A]]="",Table2[[#This Row],[AWAL]],Table2[[#This Row],[M1A]]))))</f>
        <v/>
      </c>
      <c r="J63" s="37"/>
      <c r="K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" spans="1:15">
      <c r="A64" s="33">
        <f>IF(Table2[[#This Row],[TT]]&lt;1,"",COUNT(A$2:A63)+1)</f>
        <v>62</v>
      </c>
      <c r="B64" s="34" t="s">
        <v>181</v>
      </c>
      <c r="C64" s="35">
        <v>2</v>
      </c>
      <c r="D64" s="35" t="s">
        <v>182</v>
      </c>
      <c r="E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" s="36" t="str">
        <f>IF(Table2[[#This Row],[M1A]]="","",Table2[[#This Row],[M1A]]-Table2[[#This Row],[AWAL]])</f>
        <v/>
      </c>
      <c r="I64" s="36" t="str">
        <f>IF(Table2[[#This Row],[M2A]]="","",SUM(Table2[[#This Row],[M2A]]-(IF(Table2[[#This Row],[M1A]]="",Table2[[#This Row],[AWAL]],Table2[[#This Row],[M1A]]))))</f>
        <v/>
      </c>
      <c r="J64" s="37"/>
      <c r="K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" spans="1:15">
      <c r="A65" s="33">
        <f>IF(Table2[[#This Row],[TT]]&lt;1,"",COUNT(A$2:A64)+1)</f>
        <v>63</v>
      </c>
      <c r="B65" s="34" t="s">
        <v>183</v>
      </c>
      <c r="C65" s="35">
        <v>2</v>
      </c>
      <c r="D65" s="35" t="s">
        <v>184</v>
      </c>
      <c r="E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5" s="36" t="str">
        <f>IF(Table2[[#This Row],[M1A]]="","",Table2[[#This Row],[M1A]]-Table2[[#This Row],[AWAL]])</f>
        <v/>
      </c>
      <c r="I65" s="36" t="str">
        <f>IF(Table2[[#This Row],[M2A]]="","",SUM(Table2[[#This Row],[M2A]]-(IF(Table2[[#This Row],[M1A]]="",Table2[[#This Row],[AWAL]],Table2[[#This Row],[M1A]]))))</f>
        <v/>
      </c>
      <c r="J65" s="37"/>
      <c r="K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" spans="1:15">
      <c r="A66" s="33">
        <f>IF(Table2[[#This Row],[TT]]&lt;1,"",COUNT(A$2:A65)+1)</f>
        <v>64</v>
      </c>
      <c r="B66" s="34" t="s">
        <v>185</v>
      </c>
      <c r="C66" s="35">
        <v>3</v>
      </c>
      <c r="D66" s="35" t="s">
        <v>186</v>
      </c>
      <c r="E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" s="36" t="str">
        <f>IF(Table2[[#This Row],[M1A]]="","",Table2[[#This Row],[M1A]]-Table2[[#This Row],[AWAL]])</f>
        <v/>
      </c>
      <c r="I66" s="36" t="str">
        <f>IF(Table2[[#This Row],[M2A]]="","",SUM(Table2[[#This Row],[M2A]]-(IF(Table2[[#This Row],[M1A]]="",Table2[[#This Row],[AWAL]],Table2[[#This Row],[M1A]]))))</f>
        <v/>
      </c>
      <c r="J66" s="37"/>
      <c r="K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" spans="1:15">
      <c r="A67" s="33">
        <f>IF(Table2[[#This Row],[TT]]&lt;1,"",COUNT(A$2:A66)+1)</f>
        <v>65</v>
      </c>
      <c r="B67" s="34" t="s">
        <v>187</v>
      </c>
      <c r="C67" s="35">
        <v>1</v>
      </c>
      <c r="D67" s="35">
        <v>360</v>
      </c>
      <c r="E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" s="36" t="str">
        <f>IF(Table2[[#This Row],[M1A]]="","",Table2[[#This Row],[M1A]]-Table2[[#This Row],[AWAL]])</f>
        <v/>
      </c>
      <c r="I67" s="36" t="str">
        <f>IF(Table2[[#This Row],[M2A]]="","",SUM(Table2[[#This Row],[M2A]]-(IF(Table2[[#This Row],[M1A]]="",Table2[[#This Row],[AWAL]],Table2[[#This Row],[M1A]]))))</f>
        <v/>
      </c>
      <c r="J67" s="37"/>
      <c r="K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" spans="1:15">
      <c r="A68" s="33">
        <f>IF(Table2[[#This Row],[TT]]&lt;1,"",COUNT(A$2:A67)+1)</f>
        <v>66</v>
      </c>
      <c r="B68" s="34" t="s">
        <v>188</v>
      </c>
      <c r="C68" s="35">
        <v>10</v>
      </c>
      <c r="D68" s="35">
        <v>500</v>
      </c>
      <c r="E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68" s="36">
        <v>9</v>
      </c>
      <c r="G68" s="36">
        <f>IF(Table2[[#This Row],[M1A]]="","",Table2[[#This Row],[M1A]]-Table2[[#This Row],[AWAL]])</f>
        <v>-1</v>
      </c>
      <c r="I68" s="36" t="str">
        <f>IF(Table2[[#This Row],[M2A]]="","",SUM(Table2[[#This Row],[M2A]]-(IF(Table2[[#This Row],[M1A]]="",Table2[[#This Row],[AWAL]],Table2[[#This Row],[M1A]]))))</f>
        <v/>
      </c>
      <c r="J68" s="37"/>
      <c r="K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9" spans="1:15">
      <c r="A69" s="33">
        <f>IF(Table2[[#This Row],[TT]]&lt;1,"",COUNT(A$2:A68)+1)</f>
        <v>67</v>
      </c>
      <c r="B69" s="34" t="s">
        <v>189</v>
      </c>
      <c r="C69" s="35">
        <v>4</v>
      </c>
      <c r="D69" s="35" t="s">
        <v>32</v>
      </c>
      <c r="E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" s="36" t="str">
        <f>IF(Table2[[#This Row],[M1A]]="","",Table2[[#This Row],[M1A]]-Table2[[#This Row],[AWAL]])</f>
        <v/>
      </c>
      <c r="I69" s="36" t="str">
        <f>IF(Table2[[#This Row],[M2A]]="","",SUM(Table2[[#This Row],[M2A]]-(IF(Table2[[#This Row],[M1A]]="",Table2[[#This Row],[AWAL]],Table2[[#This Row],[M1A]]))))</f>
        <v/>
      </c>
      <c r="J69" s="37"/>
      <c r="K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" spans="1:15">
      <c r="A70" s="33">
        <f>IF(Table2[[#This Row],[TT]]&lt;1,"",COUNT(A$2:A69)+1)</f>
        <v>68</v>
      </c>
      <c r="B70" s="34" t="s">
        <v>190</v>
      </c>
      <c r="C70" s="35">
        <v>1</v>
      </c>
      <c r="D70" s="35" t="s">
        <v>120</v>
      </c>
      <c r="E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" s="36" t="str">
        <f>IF(Table2[[#This Row],[M1A]]="","",Table2[[#This Row],[M1A]]-Table2[[#This Row],[AWAL]])</f>
        <v/>
      </c>
      <c r="I70" s="36" t="str">
        <f>IF(Table2[[#This Row],[M2A]]="","",SUM(Table2[[#This Row],[M2A]]-(IF(Table2[[#This Row],[M1A]]="",Table2[[#This Row],[AWAL]],Table2[[#This Row],[M1A]]))))</f>
        <v/>
      </c>
      <c r="J70" s="37"/>
      <c r="K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" spans="1:15">
      <c r="A71" s="33">
        <f>IF(Table2[[#This Row],[TT]]&lt;1,"",COUNT(A$2:A70)+1)</f>
        <v>69</v>
      </c>
      <c r="B71" s="34" t="s">
        <v>191</v>
      </c>
      <c r="C71" s="35">
        <v>1</v>
      </c>
      <c r="D71" s="35" t="s">
        <v>192</v>
      </c>
      <c r="E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" s="36" t="str">
        <f>IF(Table2[[#This Row],[M1A]]="","",Table2[[#This Row],[M1A]]-Table2[[#This Row],[AWAL]])</f>
        <v/>
      </c>
      <c r="I71" s="36" t="str">
        <f>IF(Table2[[#This Row],[M2A]]="","",SUM(Table2[[#This Row],[M2A]]-(IF(Table2[[#This Row],[M1A]]="",Table2[[#This Row],[AWAL]],Table2[[#This Row],[M1A]]))))</f>
        <v/>
      </c>
      <c r="J71" s="37"/>
      <c r="K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" spans="1:15">
      <c r="A72" s="33">
        <f>IF(Table2[[#This Row],[TT]]&lt;1,"",COUNT(A$2:A71)+1)</f>
        <v>70</v>
      </c>
      <c r="B72" s="41" t="s">
        <v>193</v>
      </c>
      <c r="C72" s="42">
        <v>4</v>
      </c>
      <c r="D72" s="42" t="s">
        <v>194</v>
      </c>
      <c r="E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" s="36" t="str">
        <f>IF(Table2[[#This Row],[M1A]]="","",Table2[[#This Row],[M1A]]-Table2[[#This Row],[AWAL]])</f>
        <v/>
      </c>
      <c r="I72" s="36" t="str">
        <f>IF(Table2[[#This Row],[M2A]]="","",SUM(Table2[[#This Row],[M2A]]-(IF(Table2[[#This Row],[M1A]]="",Table2[[#This Row],[AWAL]],Table2[[#This Row],[M1A]]))))</f>
        <v/>
      </c>
      <c r="J72" s="37"/>
      <c r="K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" spans="1:15">
      <c r="A73" s="33">
        <f>IF(Table2[[#This Row],[TT]]&lt;1,"",COUNT(A$2:A72)+1)</f>
        <v>71</v>
      </c>
      <c r="B73" s="34" t="s">
        <v>195</v>
      </c>
      <c r="C73" s="35">
        <v>3</v>
      </c>
      <c r="D73" s="35" t="s">
        <v>196</v>
      </c>
      <c r="E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3" s="36" t="str">
        <f>IF(Table2[[#This Row],[M1A]]="","",Table2[[#This Row],[M1A]]-Table2[[#This Row],[AWAL]])</f>
        <v/>
      </c>
      <c r="I73" s="36" t="str">
        <f>IF(Table2[[#This Row],[M2A]]="","",SUM(Table2[[#This Row],[M2A]]-(IF(Table2[[#This Row],[M1A]]="",Table2[[#This Row],[AWAL]],Table2[[#This Row],[M1A]]))))</f>
        <v/>
      </c>
      <c r="J73" s="37"/>
      <c r="K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" spans="1:15">
      <c r="A74" s="33">
        <f>IF(Table2[[#This Row],[TT]]&lt;1,"",COUNT(A$2:A73)+1)</f>
        <v>72</v>
      </c>
      <c r="B74" s="34" t="s">
        <v>197</v>
      </c>
      <c r="C74" s="35">
        <v>9</v>
      </c>
      <c r="D74" s="35" t="s">
        <v>135</v>
      </c>
      <c r="E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4" s="36" t="str">
        <f>IF(Table2[[#This Row],[M1A]]="","",Table2[[#This Row],[M1A]]-Table2[[#This Row],[AWAL]])</f>
        <v/>
      </c>
      <c r="I74" s="36" t="str">
        <f>IF(Table2[[#This Row],[M2A]]="","",SUM(Table2[[#This Row],[M2A]]-(IF(Table2[[#This Row],[M1A]]="",Table2[[#This Row],[AWAL]],Table2[[#This Row],[M1A]]))))</f>
        <v/>
      </c>
      <c r="J74" s="37"/>
      <c r="K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" spans="1:15">
      <c r="A75" s="33">
        <f>IF(Table2[[#This Row],[TT]]&lt;1,"",COUNT(A$2:A74)+1)</f>
        <v>73</v>
      </c>
      <c r="B75" s="34" t="s">
        <v>198</v>
      </c>
      <c r="C75" s="35">
        <v>5</v>
      </c>
      <c r="D75" s="35" t="s">
        <v>196</v>
      </c>
      <c r="E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5" s="36" t="str">
        <f>IF(Table2[[#This Row],[M1A]]="","",Table2[[#This Row],[M1A]]-Table2[[#This Row],[AWAL]])</f>
        <v/>
      </c>
      <c r="I75" s="36" t="str">
        <f>IF(Table2[[#This Row],[M2A]]="","",SUM(Table2[[#This Row],[M2A]]-(IF(Table2[[#This Row],[M1A]]="",Table2[[#This Row],[AWAL]],Table2[[#This Row],[M1A]]))))</f>
        <v/>
      </c>
      <c r="J75" s="37"/>
      <c r="K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" spans="1:15">
      <c r="A76" s="33">
        <f>IF(Table2[[#This Row],[TT]]&lt;1,"",COUNT(A$2:A75)+1)</f>
        <v>74</v>
      </c>
      <c r="B76" s="34" t="s">
        <v>199</v>
      </c>
      <c r="C76" s="35">
        <v>3</v>
      </c>
      <c r="D76" s="35" t="s">
        <v>57</v>
      </c>
      <c r="E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" s="36" t="str">
        <f>IF(Table2[[#This Row],[M1A]]="","",Table2[[#This Row],[M1A]]-Table2[[#This Row],[AWAL]])</f>
        <v/>
      </c>
      <c r="I76" s="36" t="str">
        <f>IF(Table2[[#This Row],[M2A]]="","",SUM(Table2[[#This Row],[M2A]]-(IF(Table2[[#This Row],[M1A]]="",Table2[[#This Row],[AWAL]],Table2[[#This Row],[M1A]]))))</f>
        <v/>
      </c>
      <c r="J76" s="37"/>
      <c r="K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" spans="1:15">
      <c r="A77" s="33">
        <f>IF(Table2[[#This Row],[TT]]&lt;1,"",COUNT(A$2:A76)+1)</f>
        <v>75</v>
      </c>
      <c r="B77" s="34" t="s">
        <v>200</v>
      </c>
      <c r="C77" s="35">
        <v>1</v>
      </c>
      <c r="D77" s="35" t="s">
        <v>57</v>
      </c>
      <c r="E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7" s="36" t="str">
        <f>IF(Table2[[#This Row],[M1A]]="","",Table2[[#This Row],[M1A]]-Table2[[#This Row],[AWAL]])</f>
        <v/>
      </c>
      <c r="I77" s="36" t="str">
        <f>IF(Table2[[#This Row],[M2A]]="","",SUM(Table2[[#This Row],[M2A]]-(IF(Table2[[#This Row],[M1A]]="",Table2[[#This Row],[AWAL]],Table2[[#This Row],[M1A]]))))</f>
        <v/>
      </c>
      <c r="J77" s="37"/>
      <c r="K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" spans="1:15">
      <c r="A78" s="33">
        <f>IF(Table2[[#This Row],[TT]]&lt;1,"",COUNT(A$2:A77)+1)</f>
        <v>76</v>
      </c>
      <c r="B78" s="34" t="s">
        <v>201</v>
      </c>
      <c r="C78" s="35">
        <v>2</v>
      </c>
      <c r="D78" s="35" t="s">
        <v>202</v>
      </c>
      <c r="E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" s="36" t="str">
        <f>IF(Table2[[#This Row],[M1A]]="","",Table2[[#This Row],[M1A]]-Table2[[#This Row],[AWAL]])</f>
        <v/>
      </c>
      <c r="I78" s="36" t="str">
        <f>IF(Table2[[#This Row],[M2A]]="","",SUM(Table2[[#This Row],[M2A]]-(IF(Table2[[#This Row],[M1A]]="",Table2[[#This Row],[AWAL]],Table2[[#This Row],[M1A]]))))</f>
        <v/>
      </c>
      <c r="J78" s="37"/>
      <c r="K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" spans="1:15">
      <c r="A79" s="33">
        <f>IF(Table2[[#This Row],[TT]]&lt;1,"",COUNT(A$2:A78)+1)</f>
        <v>77</v>
      </c>
      <c r="B79" s="34" t="s">
        <v>203</v>
      </c>
      <c r="C79" s="35">
        <v>2</v>
      </c>
      <c r="D79" s="35" t="s">
        <v>204</v>
      </c>
      <c r="E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" s="36" t="str">
        <f>IF(Table2[[#This Row],[M1A]]="","",Table2[[#This Row],[M1A]]-Table2[[#This Row],[AWAL]])</f>
        <v/>
      </c>
      <c r="I79" s="36" t="str">
        <f>IF(Table2[[#This Row],[M2A]]="","",SUM(Table2[[#This Row],[M2A]]-(IF(Table2[[#This Row],[M1A]]="",Table2[[#This Row],[AWAL]],Table2[[#This Row],[M1A]]))))</f>
        <v/>
      </c>
      <c r="J79" s="37"/>
      <c r="K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" spans="1:15">
      <c r="A80" s="33">
        <f>IF(Table2[[#This Row],[TT]]&lt;1,"",COUNT(A$2:A79)+1)</f>
        <v>78</v>
      </c>
      <c r="B80" s="34" t="s">
        <v>205</v>
      </c>
      <c r="C80" s="35">
        <v>8</v>
      </c>
      <c r="D80" s="35" t="s">
        <v>206</v>
      </c>
      <c r="E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0" s="36" t="str">
        <f>IF(Table2[[#This Row],[M1A]]="","",Table2[[#This Row],[M1A]]-Table2[[#This Row],[AWAL]])</f>
        <v/>
      </c>
      <c r="I80" s="36" t="str">
        <f>IF(Table2[[#This Row],[M2A]]="","",SUM(Table2[[#This Row],[M2A]]-(IF(Table2[[#This Row],[M1A]]="",Table2[[#This Row],[AWAL]],Table2[[#This Row],[M1A]]))))</f>
        <v/>
      </c>
      <c r="J80" s="37"/>
      <c r="K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" spans="1:15">
      <c r="A81" s="33">
        <f>IF(Table2[[#This Row],[TT]]&lt;1,"",COUNT(A$2:A80)+1)</f>
        <v>79</v>
      </c>
      <c r="B81" s="43" t="s">
        <v>2927</v>
      </c>
      <c r="C81" s="44"/>
      <c r="D81" s="44" t="s">
        <v>2718</v>
      </c>
      <c r="E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1" s="36">
        <v>1</v>
      </c>
      <c r="G81" s="36">
        <f>IF(Table2[[#This Row],[M1A]]="","",Table2[[#This Row],[M1A]]-Table2[[#This Row],[AWAL]])</f>
        <v>1</v>
      </c>
      <c r="I81" s="36" t="str">
        <f>IF(Table2[[#This Row],[M2A]]="","",SUM(Table2[[#This Row],[M2A]]-(IF(Table2[[#This Row],[M1A]]="",Table2[[#This Row],[AWAL]],Table2[[#This Row],[M1A]]))))</f>
        <v/>
      </c>
      <c r="J81" s="37"/>
      <c r="K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82" spans="1:15">
      <c r="A82" s="33">
        <f>IF(Table2[[#This Row],[TT]]&lt;1,"",COUNT(A$2:A81)+1)</f>
        <v>80</v>
      </c>
      <c r="B82" s="41" t="s">
        <v>207</v>
      </c>
      <c r="C82" s="42">
        <v>1</v>
      </c>
      <c r="D82" s="42" t="s">
        <v>39</v>
      </c>
      <c r="E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2" s="36" t="str">
        <f>IF(Table2[[#This Row],[M1A]]="","",Table2[[#This Row],[M1A]]-Table2[[#This Row],[AWAL]])</f>
        <v/>
      </c>
      <c r="I82" s="36" t="str">
        <f>IF(Table2[[#This Row],[M2A]]="","",SUM(Table2[[#This Row],[M2A]]-(IF(Table2[[#This Row],[M1A]]="",Table2[[#This Row],[AWAL]],Table2[[#This Row],[M1A]]))))</f>
        <v/>
      </c>
      <c r="J82" s="37"/>
      <c r="K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" spans="1:15">
      <c r="A83" s="33">
        <f>IF(Table2[[#This Row],[TT]]&lt;1,"",COUNT(A$2:A82)+1)</f>
        <v>81</v>
      </c>
      <c r="B83" s="34" t="s">
        <v>208</v>
      </c>
      <c r="C83" s="35">
        <v>2</v>
      </c>
      <c r="D83" s="35" t="s">
        <v>68</v>
      </c>
      <c r="E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3" s="36" t="str">
        <f>IF(Table2[[#This Row],[M1A]]="","",Table2[[#This Row],[M1A]]-Table2[[#This Row],[AWAL]])</f>
        <v/>
      </c>
      <c r="I83" s="36" t="str">
        <f>IF(Table2[[#This Row],[M2A]]="","",SUM(Table2[[#This Row],[M2A]]-(IF(Table2[[#This Row],[M1A]]="",Table2[[#This Row],[AWAL]],Table2[[#This Row],[M1A]]))))</f>
        <v/>
      </c>
      <c r="J83" s="37"/>
      <c r="K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" spans="1:15">
      <c r="A84" s="33">
        <f>IF(Table2[[#This Row],[TT]]&lt;1,"",COUNT(A$2:A83)+1)</f>
        <v>82</v>
      </c>
      <c r="B84" s="34" t="s">
        <v>209</v>
      </c>
      <c r="C84" s="35">
        <v>2</v>
      </c>
      <c r="D84" s="35" t="s">
        <v>210</v>
      </c>
      <c r="E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" s="36" t="str">
        <f>IF(Table2[[#This Row],[M1A]]="","",Table2[[#This Row],[M1A]]-Table2[[#This Row],[AWAL]])</f>
        <v/>
      </c>
      <c r="I84" s="36" t="str">
        <f>IF(Table2[[#This Row],[M2A]]="","",SUM(Table2[[#This Row],[M2A]]-(IF(Table2[[#This Row],[M1A]]="",Table2[[#This Row],[AWAL]],Table2[[#This Row],[M1A]]))))</f>
        <v/>
      </c>
      <c r="J84" s="37"/>
      <c r="K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" spans="1:15">
      <c r="A85" s="33">
        <f>IF(Table2[[#This Row],[TT]]&lt;1,"",COUNT(A$2:A84)+1)</f>
        <v>83</v>
      </c>
      <c r="B85" s="34" t="s">
        <v>211</v>
      </c>
      <c r="C85" s="35">
        <v>16</v>
      </c>
      <c r="D85" s="35" t="s">
        <v>212</v>
      </c>
      <c r="E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85" s="36" t="str">
        <f>IF(Table2[[#This Row],[M1A]]="","",Table2[[#This Row],[M1A]]-Table2[[#This Row],[AWAL]])</f>
        <v/>
      </c>
      <c r="I85" s="36" t="str">
        <f>IF(Table2[[#This Row],[M2A]]="","",SUM(Table2[[#This Row],[M2A]]-(IF(Table2[[#This Row],[M1A]]="",Table2[[#This Row],[AWAL]],Table2[[#This Row],[M1A]]))))</f>
        <v/>
      </c>
      <c r="J85" s="37"/>
      <c r="K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" spans="1:15">
      <c r="A86" s="33">
        <f>IF(Table2[[#This Row],[TT]]&lt;1,"",COUNT(A$2:A85)+1)</f>
        <v>84</v>
      </c>
      <c r="B86" s="34" t="s">
        <v>213</v>
      </c>
      <c r="C86" s="35">
        <v>3</v>
      </c>
      <c r="D86" s="35" t="s">
        <v>214</v>
      </c>
      <c r="E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6" s="36" t="str">
        <f>IF(Table2[[#This Row],[M1A]]="","",Table2[[#This Row],[M1A]]-Table2[[#This Row],[AWAL]])</f>
        <v/>
      </c>
      <c r="I86" s="36" t="str">
        <f>IF(Table2[[#This Row],[M2A]]="","",SUM(Table2[[#This Row],[M2A]]-(IF(Table2[[#This Row],[M1A]]="",Table2[[#This Row],[AWAL]],Table2[[#This Row],[M1A]]))))</f>
        <v/>
      </c>
      <c r="J86" s="37"/>
      <c r="K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" spans="1:15">
      <c r="A87" s="33">
        <f>IF(Table2[[#This Row],[TT]]&lt;1,"",COUNT(A$2:A86)+1)</f>
        <v>85</v>
      </c>
      <c r="B87" s="34" t="s">
        <v>215</v>
      </c>
      <c r="C87" s="35">
        <v>8</v>
      </c>
      <c r="D87" s="35" t="s">
        <v>204</v>
      </c>
      <c r="E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7" s="36" t="str">
        <f>IF(Table2[[#This Row],[M1A]]="","",Table2[[#This Row],[M1A]]-Table2[[#This Row],[AWAL]])</f>
        <v/>
      </c>
      <c r="I87" s="36" t="str">
        <f>IF(Table2[[#This Row],[M2A]]="","",SUM(Table2[[#This Row],[M2A]]-(IF(Table2[[#This Row],[M1A]]="",Table2[[#This Row],[AWAL]],Table2[[#This Row],[M1A]]))))</f>
        <v/>
      </c>
      <c r="J87" s="37"/>
      <c r="K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" spans="1:15">
      <c r="A88" s="33">
        <f>IF(Table2[[#This Row],[TT]]&lt;1,"",COUNT(A$2:A87)+1)</f>
        <v>86</v>
      </c>
      <c r="B88" s="34" t="s">
        <v>216</v>
      </c>
      <c r="C88" s="35">
        <v>14</v>
      </c>
      <c r="D88" s="35" t="s">
        <v>14</v>
      </c>
      <c r="E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8" s="36" t="str">
        <f>IF(Table2[[#This Row],[M1A]]="","",Table2[[#This Row],[M1A]]-Table2[[#This Row],[AWAL]])</f>
        <v/>
      </c>
      <c r="I88" s="36" t="str">
        <f>IF(Table2[[#This Row],[M2A]]="","",SUM(Table2[[#This Row],[M2A]]-(IF(Table2[[#This Row],[M1A]]="",Table2[[#This Row],[AWAL]],Table2[[#This Row],[M1A]]))))</f>
        <v/>
      </c>
      <c r="J88" s="37"/>
      <c r="K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" spans="1:15">
      <c r="A89" s="33">
        <f>IF(Table2[[#This Row],[TT]]&lt;1,"",COUNT(A$2:A88)+1)</f>
        <v>87</v>
      </c>
      <c r="B89" s="34" t="s">
        <v>217</v>
      </c>
      <c r="C89" s="35">
        <v>2</v>
      </c>
      <c r="D89" s="35">
        <v>0</v>
      </c>
      <c r="E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9" s="36" t="str">
        <f>IF(Table2[[#This Row],[M1A]]="","",Table2[[#This Row],[M1A]]-Table2[[#This Row],[AWAL]])</f>
        <v/>
      </c>
      <c r="I89" s="36" t="str">
        <f>IF(Table2[[#This Row],[M2A]]="","",SUM(Table2[[#This Row],[M2A]]-(IF(Table2[[#This Row],[M1A]]="",Table2[[#This Row],[AWAL]],Table2[[#This Row],[M1A]]))))</f>
        <v/>
      </c>
      <c r="J89" s="37"/>
      <c r="K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" spans="1:15">
      <c r="A90" s="33">
        <f>IF(Table2[[#This Row],[TT]]&lt;1,"",COUNT(A$2:A89)+1)</f>
        <v>88</v>
      </c>
      <c r="B90" s="34" t="s">
        <v>219</v>
      </c>
      <c r="C90" s="35">
        <v>9</v>
      </c>
      <c r="D90" s="35">
        <v>96</v>
      </c>
      <c r="E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0" s="36" t="str">
        <f>IF(Table2[[#This Row],[M1A]]="","",Table2[[#This Row],[M1A]]-Table2[[#This Row],[AWAL]])</f>
        <v/>
      </c>
      <c r="I90" s="36" t="str">
        <f>IF(Table2[[#This Row],[M2A]]="","",SUM(Table2[[#This Row],[M2A]]-(IF(Table2[[#This Row],[M1A]]="",Table2[[#This Row],[AWAL]],Table2[[#This Row],[M1A]]))))</f>
        <v/>
      </c>
      <c r="J90" s="37"/>
      <c r="K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" spans="1:15">
      <c r="A91" s="33">
        <f>IF(Table2[[#This Row],[TT]]&lt;1,"",COUNT(A$2:A90)+1)</f>
        <v>89</v>
      </c>
      <c r="B91" s="34" t="s">
        <v>220</v>
      </c>
      <c r="C91" s="35">
        <v>3</v>
      </c>
      <c r="D91" s="35" t="s">
        <v>221</v>
      </c>
      <c r="E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" s="36" t="str">
        <f>IF(Table2[[#This Row],[M1A]]="","",Table2[[#This Row],[M1A]]-Table2[[#This Row],[AWAL]])</f>
        <v/>
      </c>
      <c r="I91" s="36" t="str">
        <f>IF(Table2[[#This Row],[M2A]]="","",SUM(Table2[[#This Row],[M2A]]-(IF(Table2[[#This Row],[M1A]]="",Table2[[#This Row],[AWAL]],Table2[[#This Row],[M1A]]))))</f>
        <v/>
      </c>
      <c r="J91" s="37"/>
      <c r="K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" spans="1:15">
      <c r="A92" s="33">
        <f>IF(Table2[[#This Row],[TT]]&lt;1,"",COUNT(A$2:A91)+1)</f>
        <v>90</v>
      </c>
      <c r="B92" s="34" t="s">
        <v>222</v>
      </c>
      <c r="C92" s="35">
        <v>4</v>
      </c>
      <c r="D92" s="35" t="s">
        <v>223</v>
      </c>
      <c r="E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" s="36" t="str">
        <f>IF(Table2[[#This Row],[M1A]]="","",Table2[[#This Row],[M1A]]-Table2[[#This Row],[AWAL]])</f>
        <v/>
      </c>
      <c r="I92" s="36" t="str">
        <f>IF(Table2[[#This Row],[M2A]]="","",SUM(Table2[[#This Row],[M2A]]-(IF(Table2[[#This Row],[M1A]]="",Table2[[#This Row],[AWAL]],Table2[[#This Row],[M1A]]))))</f>
        <v/>
      </c>
      <c r="J92" s="37"/>
      <c r="K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" spans="1:15">
      <c r="A93" s="33">
        <f>IF(Table2[[#This Row],[TT]]&lt;1,"",COUNT(A$2:A92)+1)</f>
        <v>91</v>
      </c>
      <c r="B93" s="34" t="s">
        <v>224</v>
      </c>
      <c r="C93" s="35">
        <v>2</v>
      </c>
      <c r="D93" s="35" t="s">
        <v>218</v>
      </c>
      <c r="E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3" s="36" t="str">
        <f>IF(Table2[[#This Row],[M1A]]="","",Table2[[#This Row],[M1A]]-Table2[[#This Row],[AWAL]])</f>
        <v/>
      </c>
      <c r="I93" s="36" t="str">
        <f>IF(Table2[[#This Row],[M2A]]="","",SUM(Table2[[#This Row],[M2A]]-(IF(Table2[[#This Row],[M1A]]="",Table2[[#This Row],[AWAL]],Table2[[#This Row],[M1A]]))))</f>
        <v/>
      </c>
      <c r="J93" s="37"/>
      <c r="K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" spans="1:15">
      <c r="A94" s="33">
        <f>IF(Table2[[#This Row],[TT]]&lt;1,"",COUNT(A$2:A93)+1)</f>
        <v>92</v>
      </c>
      <c r="B94" s="34" t="s">
        <v>225</v>
      </c>
      <c r="C94" s="35">
        <v>4</v>
      </c>
      <c r="D94" s="35" t="s">
        <v>226</v>
      </c>
      <c r="E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4" s="36" t="str">
        <f>IF(Table2[[#This Row],[M1A]]="","",Table2[[#This Row],[M1A]]-Table2[[#This Row],[AWAL]])</f>
        <v/>
      </c>
      <c r="I94" s="36" t="str">
        <f>IF(Table2[[#This Row],[M2A]]="","",SUM(Table2[[#This Row],[M2A]]-(IF(Table2[[#This Row],[M1A]]="",Table2[[#This Row],[AWAL]],Table2[[#This Row],[M1A]]))))</f>
        <v/>
      </c>
      <c r="J94" s="37"/>
      <c r="K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" spans="1:15">
      <c r="A95" s="33">
        <f>IF(Table2[[#This Row],[TT]]&lt;1,"",COUNT(A$2:A94)+1)</f>
        <v>93</v>
      </c>
      <c r="B95" s="34" t="s">
        <v>227</v>
      </c>
      <c r="C95" s="35">
        <v>2</v>
      </c>
      <c r="D95" s="35" t="s">
        <v>228</v>
      </c>
      <c r="E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" s="36" t="str">
        <f>IF(Table2[[#This Row],[M1A]]="","",Table2[[#This Row],[M1A]]-Table2[[#This Row],[AWAL]])</f>
        <v/>
      </c>
      <c r="I95" s="36" t="str">
        <f>IF(Table2[[#This Row],[M2A]]="","",SUM(Table2[[#This Row],[M2A]]-(IF(Table2[[#This Row],[M1A]]="",Table2[[#This Row],[AWAL]],Table2[[#This Row],[M1A]]))))</f>
        <v/>
      </c>
      <c r="J95" s="37"/>
      <c r="K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" spans="1:15">
      <c r="A96" s="33">
        <f>IF(Table2[[#This Row],[TT]]&lt;1,"",COUNT(A$2:A95)+1)</f>
        <v>94</v>
      </c>
      <c r="B96" s="34" t="s">
        <v>229</v>
      </c>
      <c r="C96" s="35">
        <v>1</v>
      </c>
      <c r="D96" s="35" t="s">
        <v>218</v>
      </c>
      <c r="E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" s="36" t="str">
        <f>IF(Table2[[#This Row],[M1A]]="","",Table2[[#This Row],[M1A]]-Table2[[#This Row],[AWAL]])</f>
        <v/>
      </c>
      <c r="I96" s="36" t="str">
        <f>IF(Table2[[#This Row],[M2A]]="","",SUM(Table2[[#This Row],[M2A]]-(IF(Table2[[#This Row],[M1A]]="",Table2[[#This Row],[AWAL]],Table2[[#This Row],[M1A]]))))</f>
        <v/>
      </c>
      <c r="J96" s="37"/>
      <c r="K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" spans="1:15">
      <c r="A97" s="33">
        <f>IF(Table2[[#This Row],[TT]]&lt;1,"",COUNT(A$2:A96)+1)</f>
        <v>95</v>
      </c>
      <c r="B97" s="34" t="s">
        <v>230</v>
      </c>
      <c r="C97" s="35">
        <v>3</v>
      </c>
      <c r="D97" s="35" t="s">
        <v>218</v>
      </c>
      <c r="E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7" s="36" t="str">
        <f>IF(Table2[[#This Row],[M1A]]="","",Table2[[#This Row],[M1A]]-Table2[[#This Row],[AWAL]])</f>
        <v/>
      </c>
      <c r="I97" s="36" t="str">
        <f>IF(Table2[[#This Row],[M2A]]="","",SUM(Table2[[#This Row],[M2A]]-(IF(Table2[[#This Row],[M1A]]="",Table2[[#This Row],[AWAL]],Table2[[#This Row],[M1A]]))))</f>
        <v/>
      </c>
      <c r="J97" s="37"/>
      <c r="K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" spans="1:15">
      <c r="A98" s="33">
        <f>IF(Table2[[#This Row],[TT]]&lt;1,"",COUNT(A$2:A97)+1)</f>
        <v>96</v>
      </c>
      <c r="B98" s="34" t="s">
        <v>231</v>
      </c>
      <c r="C98" s="35">
        <v>1</v>
      </c>
      <c r="D98" s="35" t="s">
        <v>218</v>
      </c>
      <c r="E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" s="36" t="str">
        <f>IF(Table2[[#This Row],[M1A]]="","",Table2[[#This Row],[M1A]]-Table2[[#This Row],[AWAL]])</f>
        <v/>
      </c>
      <c r="I98" s="36" t="str">
        <f>IF(Table2[[#This Row],[M2A]]="","",SUM(Table2[[#This Row],[M2A]]-(IF(Table2[[#This Row],[M1A]]="",Table2[[#This Row],[AWAL]],Table2[[#This Row],[M1A]]))))</f>
        <v/>
      </c>
      <c r="J98" s="37"/>
      <c r="K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" spans="1:15">
      <c r="A99" s="33">
        <f>IF(Table2[[#This Row],[TT]]&lt;1,"",COUNT(A$2:A98)+1)</f>
        <v>97</v>
      </c>
      <c r="B99" s="34" t="s">
        <v>232</v>
      </c>
      <c r="C99" s="35">
        <v>2</v>
      </c>
      <c r="D99" s="35" t="s">
        <v>206</v>
      </c>
      <c r="E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" s="36" t="str">
        <f>IF(Table2[[#This Row],[M1A]]="","",Table2[[#This Row],[M1A]]-Table2[[#This Row],[AWAL]])</f>
        <v/>
      </c>
      <c r="I99" s="36" t="str">
        <f>IF(Table2[[#This Row],[M2A]]="","",SUM(Table2[[#This Row],[M2A]]-(IF(Table2[[#This Row],[M1A]]="",Table2[[#This Row],[AWAL]],Table2[[#This Row],[M1A]]))))</f>
        <v/>
      </c>
      <c r="J99" s="37"/>
      <c r="K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" spans="1:15">
      <c r="A100" s="33">
        <f>IF(Table2[[#This Row],[TT]]&lt;1,"",COUNT(A$2:A99)+1)</f>
        <v>98</v>
      </c>
      <c r="B100" s="34" t="s">
        <v>2975</v>
      </c>
      <c r="C100" s="35">
        <v>22</v>
      </c>
      <c r="D100" s="35" t="s">
        <v>2718</v>
      </c>
      <c r="E1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F100" s="36">
        <v>21</v>
      </c>
      <c r="G100" s="36">
        <f>IF(Table2[[#This Row],[M1A]]="","",Table2[[#This Row],[M1A]]-Table2[[#This Row],[AWAL]])</f>
        <v>-1</v>
      </c>
      <c r="I100" s="36" t="str">
        <f>IF(Table2[[#This Row],[M2A]]="","",SUM(Table2[[#This Row],[M2A]]-(IF(Table2[[#This Row],[M1A]]="",Table2[[#This Row],[AWAL]],Table2[[#This Row],[M1A]]))))</f>
        <v/>
      </c>
      <c r="J100" s="37"/>
      <c r="K1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1" spans="1:15">
      <c r="A101" s="33">
        <f>IF(Table2[[#This Row],[TT]]&lt;1,"",COUNT(A$2:A100)+1)</f>
        <v>99</v>
      </c>
      <c r="B101" s="34" t="s">
        <v>234</v>
      </c>
      <c r="C101" s="35">
        <v>6</v>
      </c>
      <c r="D101" s="35">
        <v>0</v>
      </c>
      <c r="E1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1" s="36" t="str">
        <f>IF(Table2[[#This Row],[M1A]]="","",Table2[[#This Row],[M1A]]-Table2[[#This Row],[AWAL]])</f>
        <v/>
      </c>
      <c r="I101" s="36" t="str">
        <f>IF(Table2[[#This Row],[M2A]]="","",SUM(Table2[[#This Row],[M2A]]-(IF(Table2[[#This Row],[M1A]]="",Table2[[#This Row],[AWAL]],Table2[[#This Row],[M1A]]))))</f>
        <v/>
      </c>
      <c r="J101" s="37"/>
      <c r="K1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" spans="1:15">
      <c r="A102" s="33">
        <f>IF(Table2[[#This Row],[TT]]&lt;1,"",COUNT(A$2:A101)+1)</f>
        <v>100</v>
      </c>
      <c r="B102" s="34" t="s">
        <v>235</v>
      </c>
      <c r="C102" s="35">
        <v>7</v>
      </c>
      <c r="D102" s="35" t="s">
        <v>78</v>
      </c>
      <c r="E1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2" s="36" t="str">
        <f>IF(Table2[[#This Row],[M1A]]="","",Table2[[#This Row],[M1A]]-Table2[[#This Row],[AWAL]])</f>
        <v/>
      </c>
      <c r="I102" s="36" t="str">
        <f>IF(Table2[[#This Row],[M2A]]="","",SUM(Table2[[#This Row],[M2A]]-(IF(Table2[[#This Row],[M1A]]="",Table2[[#This Row],[AWAL]],Table2[[#This Row],[M1A]]))))</f>
        <v/>
      </c>
      <c r="J102" s="37"/>
      <c r="K1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" spans="1:15">
      <c r="A103" s="33">
        <f>IF(Table2[[#This Row],[TT]]&lt;1,"",COUNT(A$2:A102)+1)</f>
        <v>101</v>
      </c>
      <c r="B103" s="34" t="s">
        <v>236</v>
      </c>
      <c r="C103" s="35">
        <v>4</v>
      </c>
      <c r="D103" s="35" t="s">
        <v>206</v>
      </c>
      <c r="E1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" s="36" t="str">
        <f>IF(Table2[[#This Row],[M1A]]="","",Table2[[#This Row],[M1A]]-Table2[[#This Row],[AWAL]])</f>
        <v/>
      </c>
      <c r="I103" s="36" t="str">
        <f>IF(Table2[[#This Row],[M2A]]="","",SUM(Table2[[#This Row],[M2A]]-(IF(Table2[[#This Row],[M1A]]="",Table2[[#This Row],[AWAL]],Table2[[#This Row],[M1A]]))))</f>
        <v/>
      </c>
      <c r="J103" s="37"/>
      <c r="K1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" spans="1:15">
      <c r="A104" s="33">
        <f>IF(Table2[[#This Row],[TT]]&lt;1,"",COUNT(A$2:A103)+1)</f>
        <v>102</v>
      </c>
      <c r="B104" s="34" t="s">
        <v>237</v>
      </c>
      <c r="C104" s="35">
        <v>2</v>
      </c>
      <c r="D104" s="35" t="s">
        <v>19</v>
      </c>
      <c r="E1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4" s="36" t="str">
        <f>IF(Table2[[#This Row],[M1A]]="","",Table2[[#This Row],[M1A]]-Table2[[#This Row],[AWAL]])</f>
        <v/>
      </c>
      <c r="I104" s="36" t="str">
        <f>IF(Table2[[#This Row],[M2A]]="","",SUM(Table2[[#This Row],[M2A]]-(IF(Table2[[#This Row],[M1A]]="",Table2[[#This Row],[AWAL]],Table2[[#This Row],[M1A]]))))</f>
        <v/>
      </c>
      <c r="J104" s="37"/>
      <c r="K1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" spans="1:15">
      <c r="A105" s="33">
        <f>IF(Table2[[#This Row],[TT]]&lt;1,"",COUNT(A$2:A104)+1)</f>
        <v>103</v>
      </c>
      <c r="B105" s="34" t="s">
        <v>238</v>
      </c>
      <c r="C105" s="35">
        <v>1</v>
      </c>
      <c r="D105" s="35" t="s">
        <v>239</v>
      </c>
      <c r="E1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5" s="36" t="str">
        <f>IF(Table2[[#This Row],[M1A]]="","",Table2[[#This Row],[M1A]]-Table2[[#This Row],[AWAL]])</f>
        <v/>
      </c>
      <c r="I105" s="36" t="str">
        <f>IF(Table2[[#This Row],[M2A]]="","",SUM(Table2[[#This Row],[M2A]]-(IF(Table2[[#This Row],[M1A]]="",Table2[[#This Row],[AWAL]],Table2[[#This Row],[M1A]]))))</f>
        <v/>
      </c>
      <c r="J105" s="37"/>
      <c r="K1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" spans="1:15">
      <c r="A106" s="33">
        <f>IF(Table2[[#This Row],[TT]]&lt;1,"",COUNT(A$2:A105)+1)</f>
        <v>104</v>
      </c>
      <c r="B106" s="34" t="s">
        <v>240</v>
      </c>
      <c r="C106" s="35">
        <v>1</v>
      </c>
      <c r="D106" s="35" t="s">
        <v>204</v>
      </c>
      <c r="E1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" s="36" t="str">
        <f>IF(Table2[[#This Row],[M1A]]="","",Table2[[#This Row],[M1A]]-Table2[[#This Row],[AWAL]])</f>
        <v/>
      </c>
      <c r="I106" s="36" t="str">
        <f>IF(Table2[[#This Row],[M2A]]="","",SUM(Table2[[#This Row],[M2A]]-(IF(Table2[[#This Row],[M1A]]="",Table2[[#This Row],[AWAL]],Table2[[#This Row],[M1A]]))))</f>
        <v/>
      </c>
      <c r="J106" s="37"/>
      <c r="K1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" spans="1:15">
      <c r="A107" s="33">
        <f>IF(Table2[[#This Row],[TT]]&lt;1,"",COUNT(A$2:A106)+1)</f>
        <v>105</v>
      </c>
      <c r="B107" s="34" t="s">
        <v>241</v>
      </c>
      <c r="C107" s="35">
        <v>1</v>
      </c>
      <c r="D107" s="35" t="s">
        <v>223</v>
      </c>
      <c r="E1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" s="36" t="str">
        <f>IF(Table2[[#This Row],[M1A]]="","",Table2[[#This Row],[M1A]]-Table2[[#This Row],[AWAL]])</f>
        <v/>
      </c>
      <c r="I107" s="36" t="str">
        <f>IF(Table2[[#This Row],[M2A]]="","",SUM(Table2[[#This Row],[M2A]]-(IF(Table2[[#This Row],[M1A]]="",Table2[[#This Row],[AWAL]],Table2[[#This Row],[M1A]]))))</f>
        <v/>
      </c>
      <c r="J107" s="37"/>
      <c r="K1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" spans="1:15">
      <c r="A108" s="33">
        <f>IF(Table2[[#This Row],[TT]]&lt;1,"",COUNT(A$2:A107)+1)</f>
        <v>106</v>
      </c>
      <c r="B108" s="34" t="s">
        <v>242</v>
      </c>
      <c r="C108" s="35">
        <v>18</v>
      </c>
      <c r="D108" s="35" t="s">
        <v>68</v>
      </c>
      <c r="E1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8" s="36" t="str">
        <f>IF(Table2[[#This Row],[M1A]]="","",Table2[[#This Row],[M1A]]-Table2[[#This Row],[AWAL]])</f>
        <v/>
      </c>
      <c r="I108" s="36" t="str">
        <f>IF(Table2[[#This Row],[M2A]]="","",SUM(Table2[[#This Row],[M2A]]-(IF(Table2[[#This Row],[M1A]]="",Table2[[#This Row],[AWAL]],Table2[[#This Row],[M1A]]))))</f>
        <v/>
      </c>
      <c r="J108" s="37"/>
      <c r="K1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" spans="1:15">
      <c r="A109" s="33">
        <f>IF(Table2[[#This Row],[TT]]&lt;1,"",COUNT(A$2:A108)+1)</f>
        <v>107</v>
      </c>
      <c r="B109" s="34" t="s">
        <v>243</v>
      </c>
      <c r="C109" s="35">
        <v>1</v>
      </c>
      <c r="D109" s="35" t="s">
        <v>244</v>
      </c>
      <c r="E1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9" s="36" t="str">
        <f>IF(Table2[[#This Row],[M1A]]="","",Table2[[#This Row],[M1A]]-Table2[[#This Row],[AWAL]])</f>
        <v/>
      </c>
      <c r="I109" s="36" t="str">
        <f>IF(Table2[[#This Row],[M2A]]="","",SUM(Table2[[#This Row],[M2A]]-(IF(Table2[[#This Row],[M1A]]="",Table2[[#This Row],[AWAL]],Table2[[#This Row],[M1A]]))))</f>
        <v/>
      </c>
      <c r="J109" s="37"/>
      <c r="K1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" spans="1:15">
      <c r="A110" s="33">
        <f>IF(Table2[[#This Row],[TT]]&lt;1,"",COUNT(A$2:A109)+1)</f>
        <v>108</v>
      </c>
      <c r="B110" s="34" t="s">
        <v>245</v>
      </c>
      <c r="C110" s="35">
        <v>2</v>
      </c>
      <c r="D110" s="35" t="s">
        <v>218</v>
      </c>
      <c r="E1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" s="36" t="str">
        <f>IF(Table2[[#This Row],[M1A]]="","",Table2[[#This Row],[M1A]]-Table2[[#This Row],[AWAL]])</f>
        <v/>
      </c>
      <c r="I110" s="36" t="str">
        <f>IF(Table2[[#This Row],[M2A]]="","",SUM(Table2[[#This Row],[M2A]]-(IF(Table2[[#This Row],[M1A]]="",Table2[[#This Row],[AWAL]],Table2[[#This Row],[M1A]]))))</f>
        <v/>
      </c>
      <c r="J110" s="37"/>
      <c r="K1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" spans="1:15">
      <c r="A111" s="33">
        <f>IF(Table2[[#This Row],[TT]]&lt;1,"",COUNT(A$2:A110)+1)</f>
        <v>109</v>
      </c>
      <c r="B111" s="34" t="s">
        <v>246</v>
      </c>
      <c r="C111" s="35">
        <v>8</v>
      </c>
      <c r="D111" s="35" t="s">
        <v>247</v>
      </c>
      <c r="E1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1" s="36" t="str">
        <f>IF(Table2[[#This Row],[M1A]]="","",Table2[[#This Row],[M1A]]-Table2[[#This Row],[AWAL]])</f>
        <v/>
      </c>
      <c r="I111" s="36" t="str">
        <f>IF(Table2[[#This Row],[M2A]]="","",SUM(Table2[[#This Row],[M2A]]-(IF(Table2[[#This Row],[M1A]]="",Table2[[#This Row],[AWAL]],Table2[[#This Row],[M1A]]))))</f>
        <v/>
      </c>
      <c r="J111" s="37"/>
      <c r="K1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" spans="1:15">
      <c r="A112" s="33">
        <f>IF(Table2[[#This Row],[TT]]&lt;1,"",COUNT(A$2:A111)+1)</f>
        <v>110</v>
      </c>
      <c r="B112" s="34" t="s">
        <v>248</v>
      </c>
      <c r="C112" s="35">
        <v>1</v>
      </c>
      <c r="D112" s="35" t="s">
        <v>223</v>
      </c>
      <c r="E1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" s="36" t="str">
        <f>IF(Table2[[#This Row],[M1A]]="","",Table2[[#This Row],[M1A]]-Table2[[#This Row],[AWAL]])</f>
        <v/>
      </c>
      <c r="I112" s="36" t="str">
        <f>IF(Table2[[#This Row],[M2A]]="","",SUM(Table2[[#This Row],[M2A]]-(IF(Table2[[#This Row],[M1A]]="",Table2[[#This Row],[AWAL]],Table2[[#This Row],[M1A]]))))</f>
        <v/>
      </c>
      <c r="J112" s="37"/>
      <c r="K1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" spans="1:15">
      <c r="A113" s="33">
        <f>IF(Table2[[#This Row],[TT]]&lt;1,"",COUNT(A$2:A112)+1)</f>
        <v>111</v>
      </c>
      <c r="B113" s="34" t="s">
        <v>249</v>
      </c>
      <c r="C113" s="35">
        <v>10</v>
      </c>
      <c r="D113" s="35" t="s">
        <v>206</v>
      </c>
      <c r="E1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3" s="36" t="str">
        <f>IF(Table2[[#This Row],[M1A]]="","",Table2[[#This Row],[M1A]]-Table2[[#This Row],[AWAL]])</f>
        <v/>
      </c>
      <c r="I113" s="36" t="str">
        <f>IF(Table2[[#This Row],[M2A]]="","",SUM(Table2[[#This Row],[M2A]]-(IF(Table2[[#This Row],[M1A]]="",Table2[[#This Row],[AWAL]],Table2[[#This Row],[M1A]]))))</f>
        <v/>
      </c>
      <c r="J113" s="37"/>
      <c r="K1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" spans="1:15">
      <c r="A114" s="33">
        <f>IF(Table2[[#This Row],[TT]]&lt;1,"",COUNT(A$2:A113)+1)</f>
        <v>112</v>
      </c>
      <c r="B114" s="34" t="s">
        <v>250</v>
      </c>
      <c r="C114" s="35">
        <v>10</v>
      </c>
      <c r="D114" s="35" t="s">
        <v>223</v>
      </c>
      <c r="E1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4" s="36" t="str">
        <f>IF(Table2[[#This Row],[M1A]]="","",Table2[[#This Row],[M1A]]-Table2[[#This Row],[AWAL]])</f>
        <v/>
      </c>
      <c r="I114" s="36" t="str">
        <f>IF(Table2[[#This Row],[M2A]]="","",SUM(Table2[[#This Row],[M2A]]-(IF(Table2[[#This Row],[M1A]]="",Table2[[#This Row],[AWAL]],Table2[[#This Row],[M1A]]))))</f>
        <v/>
      </c>
      <c r="J114" s="37"/>
      <c r="K1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" spans="1:15">
      <c r="A115" s="33">
        <f>IF(Table2[[#This Row],[TT]]&lt;1,"",COUNT(A$2:A114)+1)</f>
        <v>113</v>
      </c>
      <c r="B115" s="34" t="s">
        <v>251</v>
      </c>
      <c r="C115" s="35">
        <v>13</v>
      </c>
      <c r="D115" s="35" t="s">
        <v>252</v>
      </c>
      <c r="E1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15" s="36" t="str">
        <f>IF(Table2[[#This Row],[M1A]]="","",Table2[[#This Row],[M1A]]-Table2[[#This Row],[AWAL]])</f>
        <v/>
      </c>
      <c r="I115" s="36" t="str">
        <f>IF(Table2[[#This Row],[M2A]]="","",SUM(Table2[[#This Row],[M2A]]-(IF(Table2[[#This Row],[M1A]]="",Table2[[#This Row],[AWAL]],Table2[[#This Row],[M1A]]))))</f>
        <v/>
      </c>
      <c r="J115" s="37"/>
      <c r="K1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" spans="1:15">
      <c r="A116" s="33">
        <f>IF(Table2[[#This Row],[TT]]&lt;1,"",COUNT(A$2:A115)+1)</f>
        <v>114</v>
      </c>
      <c r="B116" s="34" t="s">
        <v>253</v>
      </c>
      <c r="C116" s="35">
        <v>6</v>
      </c>
      <c r="D116" s="35" t="s">
        <v>254</v>
      </c>
      <c r="E1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6" s="36" t="str">
        <f>IF(Table2[[#This Row],[M1A]]="","",Table2[[#This Row],[M1A]]-Table2[[#This Row],[AWAL]])</f>
        <v/>
      </c>
      <c r="I116" s="36" t="str">
        <f>IF(Table2[[#This Row],[M2A]]="","",SUM(Table2[[#This Row],[M2A]]-(IF(Table2[[#This Row],[M1A]]="",Table2[[#This Row],[AWAL]],Table2[[#This Row],[M1A]]))))</f>
        <v/>
      </c>
      <c r="J116" s="37"/>
      <c r="K1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" spans="1:15">
      <c r="A117" s="33">
        <f>IF(Table2[[#This Row],[TT]]&lt;1,"",COUNT(A$2:A116)+1)</f>
        <v>115</v>
      </c>
      <c r="B117" s="34" t="s">
        <v>255</v>
      </c>
      <c r="C117" s="35">
        <v>2</v>
      </c>
      <c r="D117" s="35" t="s">
        <v>256</v>
      </c>
      <c r="E1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7" s="36" t="str">
        <f>IF(Table2[[#This Row],[M1A]]="","",Table2[[#This Row],[M1A]]-Table2[[#This Row],[AWAL]])</f>
        <v/>
      </c>
      <c r="I117" s="36" t="str">
        <f>IF(Table2[[#This Row],[M2A]]="","",SUM(Table2[[#This Row],[M2A]]-(IF(Table2[[#This Row],[M1A]]="",Table2[[#This Row],[AWAL]],Table2[[#This Row],[M1A]]))))</f>
        <v/>
      </c>
      <c r="J117" s="37"/>
      <c r="K1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" spans="1:15">
      <c r="A118" s="33">
        <f>IF(Table2[[#This Row],[TT]]&lt;1,"",COUNT(A$2:A117)+1)</f>
        <v>116</v>
      </c>
      <c r="B118" s="34" t="s">
        <v>257</v>
      </c>
      <c r="C118" s="35">
        <v>3</v>
      </c>
      <c r="D118" s="35" t="s">
        <v>143</v>
      </c>
      <c r="E1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8" s="36" t="str">
        <f>IF(Table2[[#This Row],[M1A]]="","",Table2[[#This Row],[M1A]]-Table2[[#This Row],[AWAL]])</f>
        <v/>
      </c>
      <c r="I118" s="36" t="str">
        <f>IF(Table2[[#This Row],[M2A]]="","",SUM(Table2[[#This Row],[M2A]]-(IF(Table2[[#This Row],[M1A]]="",Table2[[#This Row],[AWAL]],Table2[[#This Row],[M1A]]))))</f>
        <v/>
      </c>
      <c r="J118" s="37"/>
      <c r="K1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" spans="1:15">
      <c r="A119" s="33">
        <f>IF(Table2[[#This Row],[TT]]&lt;1,"",COUNT(A$2:A118)+1)</f>
        <v>117</v>
      </c>
      <c r="B119" s="34" t="s">
        <v>258</v>
      </c>
      <c r="C119" s="35">
        <v>2</v>
      </c>
      <c r="D119" s="35" t="s">
        <v>259</v>
      </c>
      <c r="E1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9" s="36" t="str">
        <f>IF(Table2[[#This Row],[M1A]]="","",Table2[[#This Row],[M1A]]-Table2[[#This Row],[AWAL]])</f>
        <v/>
      </c>
      <c r="I119" s="36" t="str">
        <f>IF(Table2[[#This Row],[M2A]]="","",SUM(Table2[[#This Row],[M2A]]-(IF(Table2[[#This Row],[M1A]]="",Table2[[#This Row],[AWAL]],Table2[[#This Row],[M1A]]))))</f>
        <v/>
      </c>
      <c r="J119" s="37"/>
      <c r="K1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" spans="1:15">
      <c r="A120" s="33">
        <f>IF(Table2[[#This Row],[TT]]&lt;1,"",COUNT(A$2:A119)+1)</f>
        <v>118</v>
      </c>
      <c r="B120" s="34" t="s">
        <v>260</v>
      </c>
      <c r="C120" s="35">
        <v>1</v>
      </c>
      <c r="D120" s="35" t="s">
        <v>96</v>
      </c>
      <c r="E1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" s="36" t="str">
        <f>IF(Table2[[#This Row],[M1A]]="","",Table2[[#This Row],[M1A]]-Table2[[#This Row],[AWAL]])</f>
        <v/>
      </c>
      <c r="I120" s="36" t="str">
        <f>IF(Table2[[#This Row],[M2A]]="","",SUM(Table2[[#This Row],[M2A]]-(IF(Table2[[#This Row],[M1A]]="",Table2[[#This Row],[AWAL]],Table2[[#This Row],[M1A]]))))</f>
        <v/>
      </c>
      <c r="J120" s="37"/>
      <c r="K1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" spans="1:15">
      <c r="A121" s="33">
        <f>IF(Table2[[#This Row],[TT]]&lt;1,"",COUNT(A$2:A120)+1)</f>
        <v>119</v>
      </c>
      <c r="B121" s="34" t="s">
        <v>261</v>
      </c>
      <c r="C121" s="35">
        <v>1</v>
      </c>
      <c r="D121" s="35" t="s">
        <v>262</v>
      </c>
      <c r="E1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" s="36" t="str">
        <f>IF(Table2[[#This Row],[M1A]]="","",Table2[[#This Row],[M1A]]-Table2[[#This Row],[AWAL]])</f>
        <v/>
      </c>
      <c r="I121" s="36" t="str">
        <f>IF(Table2[[#This Row],[M2A]]="","",SUM(Table2[[#This Row],[M2A]]-(IF(Table2[[#This Row],[M1A]]="",Table2[[#This Row],[AWAL]],Table2[[#This Row],[M1A]]))))</f>
        <v/>
      </c>
      <c r="J121" s="37"/>
      <c r="K1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" spans="1:15">
      <c r="A122" s="33">
        <f>IF(Table2[[#This Row],[TT]]&lt;1,"",COUNT(A$2:A121)+1)</f>
        <v>120</v>
      </c>
      <c r="B122" s="34" t="s">
        <v>263</v>
      </c>
      <c r="C122" s="35">
        <v>1</v>
      </c>
      <c r="D122" s="35" t="s">
        <v>206</v>
      </c>
      <c r="E1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" s="36" t="str">
        <f>IF(Table2[[#This Row],[M1A]]="","",Table2[[#This Row],[M1A]]-Table2[[#This Row],[AWAL]])</f>
        <v/>
      </c>
      <c r="I122" s="36" t="str">
        <f>IF(Table2[[#This Row],[M2A]]="","",SUM(Table2[[#This Row],[M2A]]-(IF(Table2[[#This Row],[M1A]]="",Table2[[#This Row],[AWAL]],Table2[[#This Row],[M1A]]))))</f>
        <v/>
      </c>
      <c r="J122" s="37"/>
      <c r="K1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" spans="1:15">
      <c r="A123" s="33">
        <f>IF(Table2[[#This Row],[TT]]&lt;1,"",COUNT(A$2:A122)+1)</f>
        <v>121</v>
      </c>
      <c r="B123" s="34" t="s">
        <v>264</v>
      </c>
      <c r="C123" s="35">
        <v>2</v>
      </c>
      <c r="D123" s="35" t="s">
        <v>68</v>
      </c>
      <c r="E1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3" s="36" t="str">
        <f>IF(Table2[[#This Row],[M1A]]="","",Table2[[#This Row],[M1A]]-Table2[[#This Row],[AWAL]])</f>
        <v/>
      </c>
      <c r="I123" s="36" t="str">
        <f>IF(Table2[[#This Row],[M2A]]="","",SUM(Table2[[#This Row],[M2A]]-(IF(Table2[[#This Row],[M1A]]="",Table2[[#This Row],[AWAL]],Table2[[#This Row],[M1A]]))))</f>
        <v/>
      </c>
      <c r="J123" s="37"/>
      <c r="K1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" spans="1:15">
      <c r="A124" s="33">
        <f>IF(Table2[[#This Row],[TT]]&lt;1,"",COUNT(A$2:A123)+1)</f>
        <v>122</v>
      </c>
      <c r="B124" s="34" t="s">
        <v>265</v>
      </c>
      <c r="C124" s="35">
        <v>1</v>
      </c>
      <c r="D124" s="35" t="s">
        <v>184</v>
      </c>
      <c r="E1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" s="36" t="str">
        <f>IF(Table2[[#This Row],[M1A]]="","",Table2[[#This Row],[M1A]]-Table2[[#This Row],[AWAL]])</f>
        <v/>
      </c>
      <c r="I124" s="36" t="str">
        <f>IF(Table2[[#This Row],[M2A]]="","",SUM(Table2[[#This Row],[M2A]]-(IF(Table2[[#This Row],[M1A]]="",Table2[[#This Row],[AWAL]],Table2[[#This Row],[M1A]]))))</f>
        <v/>
      </c>
      <c r="J124" s="37"/>
      <c r="K1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" spans="1:15">
      <c r="A125" s="33">
        <f>IF(Table2[[#This Row],[TT]]&lt;1,"",COUNT(A$2:A124)+1)</f>
        <v>123</v>
      </c>
      <c r="B125" s="41" t="s">
        <v>266</v>
      </c>
      <c r="C125" s="42">
        <v>19</v>
      </c>
      <c r="D125" s="42" t="s">
        <v>267</v>
      </c>
      <c r="E1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25" s="36" t="str">
        <f>IF(Table2[[#This Row],[M1A]]="","",Table2[[#This Row],[M1A]]-Table2[[#This Row],[AWAL]])</f>
        <v/>
      </c>
      <c r="I125" s="36" t="str">
        <f>IF(Table2[[#This Row],[M2A]]="","",SUM(Table2[[#This Row],[M2A]]-(IF(Table2[[#This Row],[M1A]]="",Table2[[#This Row],[AWAL]],Table2[[#This Row],[M1A]]))))</f>
        <v/>
      </c>
      <c r="J125" s="37"/>
      <c r="K1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" spans="1:15">
      <c r="A126" s="33">
        <f>IF(Table2[[#This Row],[TT]]&lt;1,"",COUNT(A$2:A125)+1)</f>
        <v>124</v>
      </c>
      <c r="B126" s="34" t="s">
        <v>268</v>
      </c>
      <c r="C126" s="35">
        <v>3</v>
      </c>
      <c r="D126" s="35" t="s">
        <v>53</v>
      </c>
      <c r="E1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6" s="36" t="str">
        <f>IF(Table2[[#This Row],[M1A]]="","",Table2[[#This Row],[M1A]]-Table2[[#This Row],[AWAL]])</f>
        <v/>
      </c>
      <c r="I126" s="36" t="str">
        <f>IF(Table2[[#This Row],[M2A]]="","",SUM(Table2[[#This Row],[M2A]]-(IF(Table2[[#This Row],[M1A]]="",Table2[[#This Row],[AWAL]],Table2[[#This Row],[M1A]]))))</f>
        <v/>
      </c>
      <c r="J126" s="37"/>
      <c r="K1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" spans="1:15">
      <c r="A127" s="33">
        <f>IF(Table2[[#This Row],[TT]]&lt;1,"",COUNT(A$2:A126)+1)</f>
        <v>125</v>
      </c>
      <c r="B127" s="34" t="s">
        <v>269</v>
      </c>
      <c r="C127" s="35">
        <v>2</v>
      </c>
      <c r="D127" s="35" t="s">
        <v>270</v>
      </c>
      <c r="E1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7" s="36" t="str">
        <f>IF(Table2[[#This Row],[M1A]]="","",Table2[[#This Row],[M1A]]-Table2[[#This Row],[AWAL]])</f>
        <v/>
      </c>
      <c r="I127" s="36" t="str">
        <f>IF(Table2[[#This Row],[M2A]]="","",SUM(Table2[[#This Row],[M2A]]-(IF(Table2[[#This Row],[M1A]]="",Table2[[#This Row],[AWAL]],Table2[[#This Row],[M1A]]))))</f>
        <v/>
      </c>
      <c r="J127" s="37"/>
      <c r="K1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" spans="1:15">
      <c r="A128" s="33">
        <f>IF(Table2[[#This Row],[TT]]&lt;1,"",COUNT(A$2:A127)+1)</f>
        <v>126</v>
      </c>
      <c r="B128" s="34" t="s">
        <v>271</v>
      </c>
      <c r="C128" s="35">
        <v>2</v>
      </c>
      <c r="D128" s="35" t="s">
        <v>244</v>
      </c>
      <c r="E1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" s="36" t="str">
        <f>IF(Table2[[#This Row],[M1A]]="","",Table2[[#This Row],[M1A]]-Table2[[#This Row],[AWAL]])</f>
        <v/>
      </c>
      <c r="I128" s="36" t="str">
        <f>IF(Table2[[#This Row],[M2A]]="","",SUM(Table2[[#This Row],[M2A]]-(IF(Table2[[#This Row],[M1A]]="",Table2[[#This Row],[AWAL]],Table2[[#This Row],[M1A]]))))</f>
        <v/>
      </c>
      <c r="J128" s="37"/>
      <c r="K1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" spans="1:15">
      <c r="A129" s="33">
        <f>IF(Table2[[#This Row],[TT]]&lt;1,"",COUNT(A$2:A128)+1)</f>
        <v>127</v>
      </c>
      <c r="B129" s="34" t="s">
        <v>272</v>
      </c>
      <c r="C129" s="35">
        <v>1</v>
      </c>
      <c r="D129" s="35" t="s">
        <v>150</v>
      </c>
      <c r="E1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9" s="36" t="str">
        <f>IF(Table2[[#This Row],[M1A]]="","",Table2[[#This Row],[M1A]]-Table2[[#This Row],[AWAL]])</f>
        <v/>
      </c>
      <c r="I129" s="36" t="str">
        <f>IF(Table2[[#This Row],[M2A]]="","",SUM(Table2[[#This Row],[M2A]]-(IF(Table2[[#This Row],[M1A]]="",Table2[[#This Row],[AWAL]],Table2[[#This Row],[M1A]]))))</f>
        <v/>
      </c>
      <c r="J129" s="37"/>
      <c r="K1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" spans="1:15">
      <c r="A130" s="33">
        <f>IF(Table2[[#This Row],[TT]]&lt;1,"",COUNT(A$2:A129)+1)</f>
        <v>128</v>
      </c>
      <c r="B130" s="34" t="s">
        <v>273</v>
      </c>
      <c r="C130" s="35">
        <v>8</v>
      </c>
      <c r="D130" s="35" t="s">
        <v>86</v>
      </c>
      <c r="E1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0" s="36" t="str">
        <f>IF(Table2[[#This Row],[M1A]]="","",Table2[[#This Row],[M1A]]-Table2[[#This Row],[AWAL]])</f>
        <v/>
      </c>
      <c r="I130" s="36" t="str">
        <f>IF(Table2[[#This Row],[M2A]]="","",SUM(Table2[[#This Row],[M2A]]-(IF(Table2[[#This Row],[M1A]]="",Table2[[#This Row],[AWAL]],Table2[[#This Row],[M1A]]))))</f>
        <v/>
      </c>
      <c r="J130" s="37"/>
      <c r="K1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" spans="1:15">
      <c r="A131" s="33">
        <f>IF(Table2[[#This Row],[TT]]&lt;1,"",COUNT(A$2:A130)+1)</f>
        <v>129</v>
      </c>
      <c r="B131" s="34" t="s">
        <v>274</v>
      </c>
      <c r="C131" s="35">
        <v>1</v>
      </c>
      <c r="D131" s="35" t="s">
        <v>275</v>
      </c>
      <c r="E1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" s="36" t="str">
        <f>IF(Table2[[#This Row],[M1A]]="","",Table2[[#This Row],[M1A]]-Table2[[#This Row],[AWAL]])</f>
        <v/>
      </c>
      <c r="I131" s="36" t="str">
        <f>IF(Table2[[#This Row],[M2A]]="","",SUM(Table2[[#This Row],[M2A]]-(IF(Table2[[#This Row],[M1A]]="",Table2[[#This Row],[AWAL]],Table2[[#This Row],[M1A]]))))</f>
        <v/>
      </c>
      <c r="J131" s="37"/>
      <c r="K1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" spans="1:15">
      <c r="A132" s="33">
        <f>IF(Table2[[#This Row],[TT]]&lt;1,"",COUNT(A$2:A131)+1)</f>
        <v>130</v>
      </c>
      <c r="B132" s="34" t="s">
        <v>276</v>
      </c>
      <c r="C132" s="35">
        <v>8</v>
      </c>
      <c r="D132" s="35" t="s">
        <v>206</v>
      </c>
      <c r="E1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2" s="36" t="str">
        <f>IF(Table2[[#This Row],[M1A]]="","",Table2[[#This Row],[M1A]]-Table2[[#This Row],[AWAL]])</f>
        <v/>
      </c>
      <c r="I132" s="36" t="str">
        <f>IF(Table2[[#This Row],[M2A]]="","",SUM(Table2[[#This Row],[M2A]]-(IF(Table2[[#This Row],[M1A]]="",Table2[[#This Row],[AWAL]],Table2[[#This Row],[M1A]]))))</f>
        <v/>
      </c>
      <c r="J132" s="37"/>
      <c r="K1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" spans="1:15">
      <c r="A133" s="33">
        <f>IF(Table2[[#This Row],[TT]]&lt;1,"",COUNT(A$2:A132)+1)</f>
        <v>131</v>
      </c>
      <c r="B133" s="34" t="s">
        <v>277</v>
      </c>
      <c r="C133" s="35">
        <v>1</v>
      </c>
      <c r="D133" s="35" t="s">
        <v>278</v>
      </c>
      <c r="E1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" s="36" t="str">
        <f>IF(Table2[[#This Row],[M1A]]="","",Table2[[#This Row],[M1A]]-Table2[[#This Row],[AWAL]])</f>
        <v/>
      </c>
      <c r="I133" s="36" t="str">
        <f>IF(Table2[[#This Row],[M2A]]="","",SUM(Table2[[#This Row],[M2A]]-(IF(Table2[[#This Row],[M1A]]="",Table2[[#This Row],[AWAL]],Table2[[#This Row],[M1A]]))))</f>
        <v/>
      </c>
      <c r="J133" s="37"/>
      <c r="K1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" spans="1:15">
      <c r="A134" s="33" t="str">
        <f>IF(Table2[[#This Row],[TT]]&lt;1,"",COUNT(A$2:A133)+1)</f>
        <v/>
      </c>
      <c r="B134" s="34" t="s">
        <v>279</v>
      </c>
      <c r="C134" s="35">
        <v>1</v>
      </c>
      <c r="D134" s="35" t="s">
        <v>221</v>
      </c>
      <c r="E1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4" s="36">
        <v>0</v>
      </c>
      <c r="G134" s="36">
        <f>IF(Table2[[#This Row],[M1A]]="","",Table2[[#This Row],[M1A]]-Table2[[#This Row],[AWAL]])</f>
        <v>-1</v>
      </c>
      <c r="I134" s="36" t="str">
        <f>IF(Table2[[#This Row],[M2A]]="","",SUM(Table2[[#This Row],[M2A]]-(IF(Table2[[#This Row],[M1A]]="",Table2[[#This Row],[AWAL]],Table2[[#This Row],[M1A]]))))</f>
        <v/>
      </c>
      <c r="J134" s="37"/>
      <c r="K1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5" spans="1:15">
      <c r="A135" s="33">
        <f>IF(Table2[[#This Row],[TT]]&lt;1,"",COUNT(A$2:A134)+1)</f>
        <v>132</v>
      </c>
      <c r="B135" s="34" t="s">
        <v>280</v>
      </c>
      <c r="C135" s="35">
        <v>3</v>
      </c>
      <c r="D135" s="35" t="s">
        <v>86</v>
      </c>
      <c r="E1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" s="36" t="str">
        <f>IF(Table2[[#This Row],[M1A]]="","",Table2[[#This Row],[M1A]]-Table2[[#This Row],[AWAL]])</f>
        <v/>
      </c>
      <c r="I135" s="36" t="str">
        <f>IF(Table2[[#This Row],[M2A]]="","",SUM(Table2[[#This Row],[M2A]]-(IF(Table2[[#This Row],[M1A]]="",Table2[[#This Row],[AWAL]],Table2[[#This Row],[M1A]]))))</f>
        <v/>
      </c>
      <c r="J135" s="37"/>
      <c r="K1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" spans="1:15">
      <c r="A136" s="33">
        <f>IF(Table2[[#This Row],[TT]]&lt;1,"",COUNT(A$2:A135)+1)</f>
        <v>133</v>
      </c>
      <c r="B136" s="34" t="s">
        <v>281</v>
      </c>
      <c r="C136" s="35">
        <v>8</v>
      </c>
      <c r="D136" s="35" t="s">
        <v>39</v>
      </c>
      <c r="E1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36" s="36">
        <v>7</v>
      </c>
      <c r="G136" s="36">
        <f>IF(Table2[[#This Row],[M1A]]="","",Table2[[#This Row],[M1A]]-Table2[[#This Row],[AWAL]])</f>
        <v>-1</v>
      </c>
      <c r="I136" s="36" t="str">
        <f>IF(Table2[[#This Row],[M2A]]="","",SUM(Table2[[#This Row],[M2A]]-(IF(Table2[[#This Row],[M1A]]="",Table2[[#This Row],[AWAL]],Table2[[#This Row],[M1A]]))))</f>
        <v/>
      </c>
      <c r="J136" s="37"/>
      <c r="K1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7" spans="1:15">
      <c r="A137" s="33">
        <f>IF(Table2[[#This Row],[TT]]&lt;1,"",COUNT(A$2:A136)+1)</f>
        <v>134</v>
      </c>
      <c r="B137" s="34" t="s">
        <v>282</v>
      </c>
      <c r="C137" s="35">
        <v>11</v>
      </c>
      <c r="D137" s="35" t="s">
        <v>11</v>
      </c>
      <c r="E1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37" s="36" t="str">
        <f>IF(Table2[[#This Row],[M1A]]="","",Table2[[#This Row],[M1A]]-Table2[[#This Row],[AWAL]])</f>
        <v/>
      </c>
      <c r="I137" s="36" t="str">
        <f>IF(Table2[[#This Row],[M2A]]="","",SUM(Table2[[#This Row],[M2A]]-(IF(Table2[[#This Row],[M1A]]="",Table2[[#This Row],[AWAL]],Table2[[#This Row],[M1A]]))))</f>
        <v/>
      </c>
      <c r="J137" s="37"/>
      <c r="K1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" spans="1:15">
      <c r="A138" s="33">
        <f>IF(Table2[[#This Row],[TT]]&lt;1,"",COUNT(A$2:A137)+1)</f>
        <v>135</v>
      </c>
      <c r="B138" s="34" t="s">
        <v>283</v>
      </c>
      <c r="C138" s="35">
        <v>4</v>
      </c>
      <c r="D138" s="35" t="s">
        <v>39</v>
      </c>
      <c r="E1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8" s="36" t="str">
        <f>IF(Table2[[#This Row],[M1A]]="","",Table2[[#This Row],[M1A]]-Table2[[#This Row],[AWAL]])</f>
        <v/>
      </c>
      <c r="I138" s="36" t="str">
        <f>IF(Table2[[#This Row],[M2A]]="","",SUM(Table2[[#This Row],[M2A]]-(IF(Table2[[#This Row],[M1A]]="",Table2[[#This Row],[AWAL]],Table2[[#This Row],[M1A]]))))</f>
        <v/>
      </c>
      <c r="J138" s="37"/>
      <c r="K1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" spans="1:15">
      <c r="A139" s="33">
        <f>IF(Table2[[#This Row],[TT]]&lt;1,"",COUNT(A$2:A138)+1)</f>
        <v>136</v>
      </c>
      <c r="B139" s="34" t="s">
        <v>284</v>
      </c>
      <c r="C139" s="35">
        <v>8</v>
      </c>
      <c r="D139" s="35" t="s">
        <v>39</v>
      </c>
      <c r="E1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9" s="36" t="str">
        <f>IF(Table2[[#This Row],[M1A]]="","",Table2[[#This Row],[M1A]]-Table2[[#This Row],[AWAL]])</f>
        <v/>
      </c>
      <c r="I139" s="36" t="str">
        <f>IF(Table2[[#This Row],[M2A]]="","",SUM(Table2[[#This Row],[M2A]]-(IF(Table2[[#This Row],[M1A]]="",Table2[[#This Row],[AWAL]],Table2[[#This Row],[M1A]]))))</f>
        <v/>
      </c>
      <c r="J139" s="37"/>
      <c r="K1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" spans="1:15">
      <c r="A140" s="33">
        <f>IF(Table2[[#This Row],[TT]]&lt;1,"",COUNT(A$2:A139)+1)</f>
        <v>137</v>
      </c>
      <c r="B140" s="34" t="s">
        <v>285</v>
      </c>
      <c r="C140" s="35">
        <v>7</v>
      </c>
      <c r="D140" s="35" t="s">
        <v>59</v>
      </c>
      <c r="E1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0" s="36" t="str">
        <f>IF(Table2[[#This Row],[M1A]]="","",Table2[[#This Row],[M1A]]-Table2[[#This Row],[AWAL]])</f>
        <v/>
      </c>
      <c r="I140" s="36" t="str">
        <f>IF(Table2[[#This Row],[M2A]]="","",SUM(Table2[[#This Row],[M2A]]-(IF(Table2[[#This Row],[M1A]]="",Table2[[#This Row],[AWAL]],Table2[[#This Row],[M1A]]))))</f>
        <v/>
      </c>
      <c r="J140" s="37"/>
      <c r="K1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" spans="1:15">
      <c r="A141" s="33">
        <f>IF(Table2[[#This Row],[TT]]&lt;1,"",COUNT(A$2:A140)+1)</f>
        <v>138</v>
      </c>
      <c r="B141" s="34" t="s">
        <v>286</v>
      </c>
      <c r="C141" s="35">
        <v>2</v>
      </c>
      <c r="D141" s="35" t="s">
        <v>39</v>
      </c>
      <c r="E1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1" s="36" t="str">
        <f>IF(Table2[[#This Row],[M1A]]="","",Table2[[#This Row],[M1A]]-Table2[[#This Row],[AWAL]])</f>
        <v/>
      </c>
      <c r="I141" s="36" t="str">
        <f>IF(Table2[[#This Row],[M2A]]="","",SUM(Table2[[#This Row],[M2A]]-(IF(Table2[[#This Row],[M1A]]="",Table2[[#This Row],[AWAL]],Table2[[#This Row],[M1A]]))))</f>
        <v/>
      </c>
      <c r="J141" s="37"/>
      <c r="K1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" spans="1:15">
      <c r="A142" s="33">
        <f>IF(Table2[[#This Row],[TT]]&lt;1,"",COUNT(A$2:A141)+1)</f>
        <v>139</v>
      </c>
      <c r="B142" s="34" t="s">
        <v>287</v>
      </c>
      <c r="C142" s="35">
        <v>5</v>
      </c>
      <c r="D142" s="35" t="s">
        <v>11</v>
      </c>
      <c r="E1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2" s="36" t="str">
        <f>IF(Table2[[#This Row],[M1A]]="","",Table2[[#This Row],[M1A]]-Table2[[#This Row],[AWAL]])</f>
        <v/>
      </c>
      <c r="I142" s="36" t="str">
        <f>IF(Table2[[#This Row],[M2A]]="","",SUM(Table2[[#This Row],[M2A]]-(IF(Table2[[#This Row],[M1A]]="",Table2[[#This Row],[AWAL]],Table2[[#This Row],[M1A]]))))</f>
        <v/>
      </c>
      <c r="J142" s="37"/>
      <c r="K1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" spans="1:15">
      <c r="A143" s="33">
        <f>IF(Table2[[#This Row],[TT]]&lt;1,"",COUNT(A$2:A142)+1)</f>
        <v>140</v>
      </c>
      <c r="B143" s="34" t="s">
        <v>288</v>
      </c>
      <c r="C143" s="35">
        <v>1</v>
      </c>
      <c r="D143" s="35" t="s">
        <v>289</v>
      </c>
      <c r="E1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" s="36" t="str">
        <f>IF(Table2[[#This Row],[M1A]]="","",Table2[[#This Row],[M1A]]-Table2[[#This Row],[AWAL]])</f>
        <v/>
      </c>
      <c r="I143" s="36" t="str">
        <f>IF(Table2[[#This Row],[M2A]]="","",SUM(Table2[[#This Row],[M2A]]-(IF(Table2[[#This Row],[M1A]]="",Table2[[#This Row],[AWAL]],Table2[[#This Row],[M1A]]))))</f>
        <v/>
      </c>
      <c r="J143" s="37"/>
      <c r="K1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" spans="1:15">
      <c r="A144" s="33">
        <f>IF(Table2[[#This Row],[TT]]&lt;1,"",COUNT(A$2:A143)+1)</f>
        <v>141</v>
      </c>
      <c r="B144" s="34" t="s">
        <v>290</v>
      </c>
      <c r="C144" s="35">
        <v>3</v>
      </c>
      <c r="D144" s="35" t="s">
        <v>39</v>
      </c>
      <c r="E1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4" s="36" t="str">
        <f>IF(Table2[[#This Row],[M1A]]="","",Table2[[#This Row],[M1A]]-Table2[[#This Row],[AWAL]])</f>
        <v/>
      </c>
      <c r="I144" s="36" t="str">
        <f>IF(Table2[[#This Row],[M2A]]="","",SUM(Table2[[#This Row],[M2A]]-(IF(Table2[[#This Row],[M1A]]="",Table2[[#This Row],[AWAL]],Table2[[#This Row],[M1A]]))))</f>
        <v/>
      </c>
      <c r="J144" s="37"/>
      <c r="K1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" spans="1:15">
      <c r="A145" s="33">
        <f>IF(Table2[[#This Row],[TT]]&lt;1,"",COUNT(A$2:A144)+1)</f>
        <v>142</v>
      </c>
      <c r="B145" s="34" t="s">
        <v>291</v>
      </c>
      <c r="C145" s="35">
        <v>5</v>
      </c>
      <c r="D145" s="35" t="s">
        <v>39</v>
      </c>
      <c r="E1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" s="36" t="str">
        <f>IF(Table2[[#This Row],[M1A]]="","",Table2[[#This Row],[M1A]]-Table2[[#This Row],[AWAL]])</f>
        <v/>
      </c>
      <c r="I145" s="36" t="str">
        <f>IF(Table2[[#This Row],[M2A]]="","",SUM(Table2[[#This Row],[M2A]]-(IF(Table2[[#This Row],[M1A]]="",Table2[[#This Row],[AWAL]],Table2[[#This Row],[M1A]]))))</f>
        <v/>
      </c>
      <c r="J145" s="37"/>
      <c r="K1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" spans="1:15">
      <c r="A146" s="33">
        <f>IF(Table2[[#This Row],[TT]]&lt;1,"",COUNT(A$2:A145)+1)</f>
        <v>143</v>
      </c>
      <c r="B146" s="34" t="s">
        <v>292</v>
      </c>
      <c r="C146" s="35">
        <v>18</v>
      </c>
      <c r="D146" s="35" t="s">
        <v>293</v>
      </c>
      <c r="E1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6" s="36" t="str">
        <f>IF(Table2[[#This Row],[M1A]]="","",Table2[[#This Row],[M1A]]-Table2[[#This Row],[AWAL]])</f>
        <v/>
      </c>
      <c r="I146" s="36" t="str">
        <f>IF(Table2[[#This Row],[M2A]]="","",SUM(Table2[[#This Row],[M2A]]-(IF(Table2[[#This Row],[M1A]]="",Table2[[#This Row],[AWAL]],Table2[[#This Row],[M1A]]))))</f>
        <v/>
      </c>
      <c r="J146" s="37"/>
      <c r="K1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" spans="1:15">
      <c r="A147" s="33">
        <f>IF(Table2[[#This Row],[TT]]&lt;1,"",COUNT(A$2:A146)+1)</f>
        <v>144</v>
      </c>
      <c r="B147" s="34" t="s">
        <v>294</v>
      </c>
      <c r="C147" s="35">
        <v>5</v>
      </c>
      <c r="D147" s="35">
        <v>96</v>
      </c>
      <c r="E1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7" s="36" t="str">
        <f>IF(Table2[[#This Row],[M1A]]="","",Table2[[#This Row],[M1A]]-Table2[[#This Row],[AWAL]])</f>
        <v/>
      </c>
      <c r="I147" s="36" t="str">
        <f>IF(Table2[[#This Row],[M2A]]="","",SUM(Table2[[#This Row],[M2A]]-(IF(Table2[[#This Row],[M1A]]="",Table2[[#This Row],[AWAL]],Table2[[#This Row],[M1A]]))))</f>
        <v/>
      </c>
      <c r="J147" s="37"/>
      <c r="K1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" spans="1:15">
      <c r="A148" s="33">
        <f>IF(Table2[[#This Row],[TT]]&lt;1,"",COUNT(A$2:A147)+1)</f>
        <v>145</v>
      </c>
      <c r="B148" s="34" t="s">
        <v>295</v>
      </c>
      <c r="C148" s="35">
        <v>3</v>
      </c>
      <c r="D148" s="35" t="s">
        <v>39</v>
      </c>
      <c r="E1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" s="36" t="str">
        <f>IF(Table2[[#This Row],[M1A]]="","",Table2[[#This Row],[M1A]]-Table2[[#This Row],[AWAL]])</f>
        <v/>
      </c>
      <c r="I148" s="36" t="str">
        <f>IF(Table2[[#This Row],[M2A]]="","",SUM(Table2[[#This Row],[M2A]]-(IF(Table2[[#This Row],[M1A]]="",Table2[[#This Row],[AWAL]],Table2[[#This Row],[M1A]]))))</f>
        <v/>
      </c>
      <c r="J148" s="37"/>
      <c r="K1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" spans="1:15">
      <c r="A149" s="33">
        <f>IF(Table2[[#This Row],[TT]]&lt;1,"",COUNT(A$2:A148)+1)</f>
        <v>146</v>
      </c>
      <c r="B149" s="34" t="s">
        <v>296</v>
      </c>
      <c r="C149" s="35">
        <v>8</v>
      </c>
      <c r="D149" s="35" t="s">
        <v>91</v>
      </c>
      <c r="E1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49" s="36">
        <v>6</v>
      </c>
      <c r="G149" s="36">
        <f>IF(Table2[[#This Row],[M1A]]="","",Table2[[#This Row],[M1A]]-Table2[[#This Row],[AWAL]])</f>
        <v>-2</v>
      </c>
      <c r="I149" s="36" t="str">
        <f>IF(Table2[[#This Row],[M2A]]="","",SUM(Table2[[#This Row],[M2A]]-(IF(Table2[[#This Row],[M1A]]="",Table2[[#This Row],[AWAL]],Table2[[#This Row],[M1A]]))))</f>
        <v/>
      </c>
      <c r="J149" s="37"/>
      <c r="K1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50" spans="1:15">
      <c r="A150" s="33">
        <f>IF(Table2[[#This Row],[TT]]&lt;1,"",COUNT(A$2:A149)+1)</f>
        <v>147</v>
      </c>
      <c r="B150" s="34" t="s">
        <v>297</v>
      </c>
      <c r="C150" s="35">
        <v>4</v>
      </c>
      <c r="D150" s="35" t="s">
        <v>91</v>
      </c>
      <c r="E1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50" s="36">
        <v>3</v>
      </c>
      <c r="G150" s="36">
        <f>IF(Table2[[#This Row],[M1A]]="","",Table2[[#This Row],[M1A]]-Table2[[#This Row],[AWAL]])</f>
        <v>-1</v>
      </c>
      <c r="I150" s="36" t="str">
        <f>IF(Table2[[#This Row],[M2A]]="","",SUM(Table2[[#This Row],[M2A]]-(IF(Table2[[#This Row],[M1A]]="",Table2[[#This Row],[AWAL]],Table2[[#This Row],[M1A]]))))</f>
        <v/>
      </c>
      <c r="J150" s="37"/>
      <c r="K1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1" spans="1:15">
      <c r="A151" s="33">
        <f>IF(Table2[[#This Row],[TT]]&lt;1,"",COUNT(A$2:A150)+1)</f>
        <v>148</v>
      </c>
      <c r="B151" s="34" t="s">
        <v>298</v>
      </c>
      <c r="C151" s="35">
        <v>13</v>
      </c>
      <c r="D151" s="35" t="s">
        <v>91</v>
      </c>
      <c r="E1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51" s="36" t="str">
        <f>IF(Table2[[#This Row],[M1A]]="","",Table2[[#This Row],[M1A]]-Table2[[#This Row],[AWAL]])</f>
        <v/>
      </c>
      <c r="I151" s="36" t="str">
        <f>IF(Table2[[#This Row],[M2A]]="","",SUM(Table2[[#This Row],[M2A]]-(IF(Table2[[#This Row],[M1A]]="",Table2[[#This Row],[AWAL]],Table2[[#This Row],[M1A]]))))</f>
        <v/>
      </c>
      <c r="J151" s="37"/>
      <c r="K1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" spans="1:15">
      <c r="A152" s="33">
        <f>IF(Table2[[#This Row],[TT]]&lt;1,"",COUNT(A$2:A151)+1)</f>
        <v>149</v>
      </c>
      <c r="B152" s="41" t="s">
        <v>299</v>
      </c>
      <c r="C152" s="42">
        <v>10</v>
      </c>
      <c r="D152" s="42" t="s">
        <v>59</v>
      </c>
      <c r="E1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2" s="36" t="str">
        <f>IF(Table2[[#This Row],[M1A]]="","",Table2[[#This Row],[M1A]]-Table2[[#This Row],[AWAL]])</f>
        <v/>
      </c>
      <c r="I152" s="36" t="str">
        <f>IF(Table2[[#This Row],[M2A]]="","",SUM(Table2[[#This Row],[M2A]]-(IF(Table2[[#This Row],[M1A]]="",Table2[[#This Row],[AWAL]],Table2[[#This Row],[M1A]]))))</f>
        <v/>
      </c>
      <c r="J152" s="37"/>
      <c r="K1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" spans="1:15">
      <c r="A153" s="33">
        <f>IF(Table2[[#This Row],[TT]]&lt;1,"",COUNT(A$2:A152)+1)</f>
        <v>150</v>
      </c>
      <c r="B153" s="34" t="s">
        <v>300</v>
      </c>
      <c r="C153" s="35">
        <v>3</v>
      </c>
      <c r="D153" s="35" t="s">
        <v>19</v>
      </c>
      <c r="E1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" s="36" t="str">
        <f>IF(Table2[[#This Row],[M1A]]="","",Table2[[#This Row],[M1A]]-Table2[[#This Row],[AWAL]])</f>
        <v/>
      </c>
      <c r="I153" s="36" t="str">
        <f>IF(Table2[[#This Row],[M2A]]="","",SUM(Table2[[#This Row],[M2A]]-(IF(Table2[[#This Row],[M1A]]="",Table2[[#This Row],[AWAL]],Table2[[#This Row],[M1A]]))))</f>
        <v/>
      </c>
      <c r="J153" s="37"/>
      <c r="K1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" spans="1:15">
      <c r="A154" s="33">
        <f>IF(Table2[[#This Row],[TT]]&lt;1,"",COUNT(A$2:A153)+1)</f>
        <v>151</v>
      </c>
      <c r="B154" s="41" t="s">
        <v>301</v>
      </c>
      <c r="C154" s="42">
        <v>27</v>
      </c>
      <c r="D154" s="42" t="s">
        <v>289</v>
      </c>
      <c r="E1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54" s="36" t="str">
        <f>IF(Table2[[#This Row],[M1A]]="","",Table2[[#This Row],[M1A]]-Table2[[#This Row],[AWAL]])</f>
        <v/>
      </c>
      <c r="I154" s="36" t="str">
        <f>IF(Table2[[#This Row],[M2A]]="","",SUM(Table2[[#This Row],[M2A]]-(IF(Table2[[#This Row],[M1A]]="",Table2[[#This Row],[AWAL]],Table2[[#This Row],[M1A]]))))</f>
        <v/>
      </c>
      <c r="J154" s="37"/>
      <c r="K1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" spans="1:15">
      <c r="A155" s="33">
        <f>IF(Table2[[#This Row],[TT]]&lt;1,"",COUNT(A$2:A154)+1)</f>
        <v>152</v>
      </c>
      <c r="B155" s="34" t="s">
        <v>302</v>
      </c>
      <c r="C155" s="35">
        <v>8</v>
      </c>
      <c r="D155" s="35" t="s">
        <v>39</v>
      </c>
      <c r="E1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55" s="36" t="str">
        <f>IF(Table2[[#This Row],[M1A]]="","",Table2[[#This Row],[M1A]]-Table2[[#This Row],[AWAL]])</f>
        <v/>
      </c>
      <c r="I155" s="36" t="str">
        <f>IF(Table2[[#This Row],[M2A]]="","",SUM(Table2[[#This Row],[M2A]]-(IF(Table2[[#This Row],[M1A]]="",Table2[[#This Row],[AWAL]],Table2[[#This Row],[M1A]]))))</f>
        <v/>
      </c>
      <c r="J155" s="37"/>
      <c r="K1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" spans="1:15">
      <c r="A156" s="33" t="str">
        <f>IF(Table2[[#This Row],[TT]]&lt;1,"",COUNT(A$2:A155)+1)</f>
        <v/>
      </c>
      <c r="B156" s="34" t="s">
        <v>303</v>
      </c>
      <c r="C156" s="35">
        <v>2</v>
      </c>
      <c r="D156" s="35" t="s">
        <v>39</v>
      </c>
      <c r="E1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6" s="36">
        <v>0</v>
      </c>
      <c r="G156" s="36">
        <f>IF(Table2[[#This Row],[M1A]]="","",Table2[[#This Row],[M1A]]-Table2[[#This Row],[AWAL]])</f>
        <v>-2</v>
      </c>
      <c r="I156" s="36" t="str">
        <f>IF(Table2[[#This Row],[M2A]]="","",SUM(Table2[[#This Row],[M2A]]-(IF(Table2[[#This Row],[M1A]]="",Table2[[#This Row],[AWAL]],Table2[[#This Row],[M1A]]))))</f>
        <v/>
      </c>
      <c r="J156" s="37"/>
      <c r="K1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1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57" spans="1:15">
      <c r="A157" s="33">
        <f>IF(Table2[[#This Row],[TT]]&lt;1,"",COUNT(A$2:A156)+1)</f>
        <v>153</v>
      </c>
      <c r="B157" s="34" t="s">
        <v>304</v>
      </c>
      <c r="C157" s="35">
        <v>1</v>
      </c>
      <c r="D157" s="35" t="s">
        <v>59</v>
      </c>
      <c r="E1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7" s="36" t="str">
        <f>IF(Table2[[#This Row],[M1A]]="","",Table2[[#This Row],[M1A]]-Table2[[#This Row],[AWAL]])</f>
        <v/>
      </c>
      <c r="I157" s="36" t="str">
        <f>IF(Table2[[#This Row],[M2A]]="","",SUM(Table2[[#This Row],[M2A]]-(IF(Table2[[#This Row],[M1A]]="",Table2[[#This Row],[AWAL]],Table2[[#This Row],[M1A]]))))</f>
        <v/>
      </c>
      <c r="J157" s="37"/>
      <c r="K1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" spans="1:15">
      <c r="A158" s="33">
        <f>IF(Table2[[#This Row],[TT]]&lt;1,"",COUNT(A$2:A157)+1)</f>
        <v>154</v>
      </c>
      <c r="B158" s="34" t="s">
        <v>305</v>
      </c>
      <c r="C158" s="35">
        <v>8</v>
      </c>
      <c r="D158" s="35" t="s">
        <v>91</v>
      </c>
      <c r="E1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58" s="36" t="str">
        <f>IF(Table2[[#This Row],[M1A]]="","",Table2[[#This Row],[M1A]]-Table2[[#This Row],[AWAL]])</f>
        <v/>
      </c>
      <c r="I158" s="36" t="str">
        <f>IF(Table2[[#This Row],[M2A]]="","",SUM(Table2[[#This Row],[M2A]]-(IF(Table2[[#This Row],[M1A]]="",Table2[[#This Row],[AWAL]],Table2[[#This Row],[M1A]]))))</f>
        <v/>
      </c>
      <c r="J158" s="37"/>
      <c r="K1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" spans="1:15">
      <c r="A159" s="33">
        <f>IF(Table2[[#This Row],[TT]]&lt;1,"",COUNT(A$2:A158)+1)</f>
        <v>155</v>
      </c>
      <c r="B159" s="34" t="s">
        <v>2643</v>
      </c>
      <c r="C159" s="35">
        <v>17</v>
      </c>
      <c r="D159" s="35" t="s">
        <v>2891</v>
      </c>
      <c r="E1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159" s="36">
        <v>16</v>
      </c>
      <c r="G159" s="36">
        <f>IF(Table2[[#This Row],[M1A]]="","",Table2[[#This Row],[M1A]]-Table2[[#This Row],[AWAL]])</f>
        <v>-1</v>
      </c>
      <c r="I159" s="36" t="str">
        <f>IF(Table2[[#This Row],[M2A]]="","",SUM(Table2[[#This Row],[M2A]]-(IF(Table2[[#This Row],[M1A]]="",Table2[[#This Row],[AWAL]],Table2[[#This Row],[M1A]]))))</f>
        <v/>
      </c>
      <c r="J159" s="37"/>
      <c r="K1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0" spans="1:15">
      <c r="A160" s="33">
        <f>IF(Table2[[#This Row],[TT]]&lt;1,"",COUNT(A$2:A159)+1)</f>
        <v>156</v>
      </c>
      <c r="B160" s="34" t="s">
        <v>2976</v>
      </c>
      <c r="C160" s="35">
        <v>22</v>
      </c>
      <c r="D160" s="35" t="s">
        <v>2718</v>
      </c>
      <c r="E1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F160" s="36">
        <v>21</v>
      </c>
      <c r="G160" s="36">
        <f>IF(Table2[[#This Row],[M1A]]="","",Table2[[#This Row],[M1A]]-Table2[[#This Row],[AWAL]])</f>
        <v>-1</v>
      </c>
      <c r="I160" s="36" t="str">
        <f>IF(Table2[[#This Row],[M2A]]="","",SUM(Table2[[#This Row],[M2A]]-(IF(Table2[[#This Row],[M1A]]="",Table2[[#This Row],[AWAL]],Table2[[#This Row],[M1A]]))))</f>
        <v/>
      </c>
      <c r="J160" s="37"/>
      <c r="K1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1" spans="1:15">
      <c r="A161" s="33">
        <f>IF(Table2[[#This Row],[TT]]&lt;1,"",COUNT(A$2:A160)+1)</f>
        <v>157</v>
      </c>
      <c r="B161" s="34" t="s">
        <v>306</v>
      </c>
      <c r="C161" s="35">
        <v>2</v>
      </c>
      <c r="D161" s="35" t="s">
        <v>39</v>
      </c>
      <c r="E1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" s="36" t="str">
        <f>IF(Table2[[#This Row],[M1A]]="","",Table2[[#This Row],[M1A]]-Table2[[#This Row],[AWAL]])</f>
        <v/>
      </c>
      <c r="I161" s="36" t="str">
        <f>IF(Table2[[#This Row],[M2A]]="","",SUM(Table2[[#This Row],[M2A]]-(IF(Table2[[#This Row],[M1A]]="",Table2[[#This Row],[AWAL]],Table2[[#This Row],[M1A]]))))</f>
        <v/>
      </c>
      <c r="J161" s="37"/>
      <c r="K1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" spans="1:15">
      <c r="A162" s="33">
        <f>IF(Table2[[#This Row],[TT]]&lt;1,"",COUNT(A$2:A161)+1)</f>
        <v>158</v>
      </c>
      <c r="B162" s="34" t="s">
        <v>307</v>
      </c>
      <c r="C162" s="35">
        <v>2</v>
      </c>
      <c r="D162" s="35" t="s">
        <v>59</v>
      </c>
      <c r="E1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2" s="36" t="str">
        <f>IF(Table2[[#This Row],[M1A]]="","",Table2[[#This Row],[M1A]]-Table2[[#This Row],[AWAL]])</f>
        <v/>
      </c>
      <c r="I162" s="36" t="str">
        <f>IF(Table2[[#This Row],[M2A]]="","",SUM(Table2[[#This Row],[M2A]]-(IF(Table2[[#This Row],[M1A]]="",Table2[[#This Row],[AWAL]],Table2[[#This Row],[M1A]]))))</f>
        <v/>
      </c>
      <c r="J162" s="37"/>
      <c r="K1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" spans="1:15">
      <c r="A163" s="33">
        <f>IF(Table2[[#This Row],[TT]]&lt;1,"",COUNT(A$2:A162)+1)</f>
        <v>159</v>
      </c>
      <c r="B163" s="34" t="s">
        <v>308</v>
      </c>
      <c r="C163" s="35">
        <v>6</v>
      </c>
      <c r="D163" s="35" t="s">
        <v>11</v>
      </c>
      <c r="E1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3" s="36" t="str">
        <f>IF(Table2[[#This Row],[M1A]]="","",Table2[[#This Row],[M1A]]-Table2[[#This Row],[AWAL]])</f>
        <v/>
      </c>
      <c r="I163" s="36" t="str">
        <f>IF(Table2[[#This Row],[M2A]]="","",SUM(Table2[[#This Row],[M2A]]-(IF(Table2[[#This Row],[M1A]]="",Table2[[#This Row],[AWAL]],Table2[[#This Row],[M1A]]))))</f>
        <v/>
      </c>
      <c r="J163" s="37"/>
      <c r="K1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" spans="1:15">
      <c r="A164" s="33">
        <f>IF(Table2[[#This Row],[TT]]&lt;1,"",COUNT(A$2:A163)+1)</f>
        <v>160</v>
      </c>
      <c r="B164" s="34" t="s">
        <v>309</v>
      </c>
      <c r="C164" s="35">
        <v>5</v>
      </c>
      <c r="D164" s="35" t="s">
        <v>59</v>
      </c>
      <c r="E1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" s="36" t="str">
        <f>IF(Table2[[#This Row],[M1A]]="","",Table2[[#This Row],[M1A]]-Table2[[#This Row],[AWAL]])</f>
        <v/>
      </c>
      <c r="I164" s="36" t="str">
        <f>IF(Table2[[#This Row],[M2A]]="","",SUM(Table2[[#This Row],[M2A]]-(IF(Table2[[#This Row],[M1A]]="",Table2[[#This Row],[AWAL]],Table2[[#This Row],[M1A]]))))</f>
        <v/>
      </c>
      <c r="J164" s="37"/>
      <c r="K1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" spans="1:15">
      <c r="A165" s="33" t="str">
        <f>IF(Table2[[#This Row],[TT]]&lt;1,"",COUNT(A$2:A164)+1)</f>
        <v/>
      </c>
      <c r="B165" s="34" t="s">
        <v>310</v>
      </c>
      <c r="C165" s="35">
        <v>1</v>
      </c>
      <c r="D165" s="35" t="s">
        <v>59</v>
      </c>
      <c r="E1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5" s="36">
        <v>0</v>
      </c>
      <c r="G165" s="36">
        <f>IF(Table2[[#This Row],[M1A]]="","",Table2[[#This Row],[M1A]]-Table2[[#This Row],[AWAL]])</f>
        <v>-1</v>
      </c>
      <c r="I165" s="36" t="str">
        <f>IF(Table2[[#This Row],[M2A]]="","",SUM(Table2[[#This Row],[M2A]]-(IF(Table2[[#This Row],[M1A]]="",Table2[[#This Row],[AWAL]],Table2[[#This Row],[M1A]]))))</f>
        <v/>
      </c>
      <c r="J165" s="37"/>
      <c r="K1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6" spans="1:15">
      <c r="A166" s="33">
        <f>IF(Table2[[#This Row],[TT]]&lt;1,"",COUNT(A$2:A165)+1)</f>
        <v>161</v>
      </c>
      <c r="B166" s="34" t="s">
        <v>311</v>
      </c>
      <c r="C166" s="35">
        <v>10</v>
      </c>
      <c r="D166" s="35" t="s">
        <v>59</v>
      </c>
      <c r="E1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6" s="36" t="str">
        <f>IF(Table2[[#This Row],[M1A]]="","",Table2[[#This Row],[M1A]]-Table2[[#This Row],[AWAL]])</f>
        <v/>
      </c>
      <c r="I166" s="36" t="str">
        <f>IF(Table2[[#This Row],[M2A]]="","",SUM(Table2[[#This Row],[M2A]]-(IF(Table2[[#This Row],[M1A]]="",Table2[[#This Row],[AWAL]],Table2[[#This Row],[M1A]]))))</f>
        <v/>
      </c>
      <c r="J166" s="37"/>
      <c r="K1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" spans="1:15">
      <c r="A167" s="45">
        <f>IF(Table2[[#This Row],[TT]]&lt;1,"",COUNT(A$2:A166)+1)</f>
        <v>162</v>
      </c>
      <c r="B167" s="34" t="s">
        <v>312</v>
      </c>
      <c r="C167" s="35">
        <v>2</v>
      </c>
      <c r="D167" s="35" t="s">
        <v>289</v>
      </c>
      <c r="E167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67" s="47"/>
      <c r="G167" s="46" t="str">
        <f>IF(Table2[[#This Row],[M1A]]="","",Table2[[#This Row],[M1A]]-Table2[[#This Row],[AWAL]])</f>
        <v/>
      </c>
      <c r="H167" s="47"/>
      <c r="I167" s="46" t="str">
        <f>IF(Table2[[#This Row],[M2A]]="","",SUM(Table2[[#This Row],[M2A]]-(IF(Table2[[#This Row],[M1A]]="",Table2[[#This Row],[AWAL]],Table2[[#This Row],[M1A]]))))</f>
        <v/>
      </c>
      <c r="J167" s="48"/>
      <c r="K167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167" s="46"/>
      <c r="M167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" spans="1:15">
      <c r="A168" s="33">
        <f>IF(Table2[[#This Row],[TT]]&lt;1,"",COUNT(A$2:A167)+1)</f>
        <v>163</v>
      </c>
      <c r="B168" s="34" t="s">
        <v>313</v>
      </c>
      <c r="C168" s="35">
        <v>4</v>
      </c>
      <c r="D168" s="35" t="s">
        <v>289</v>
      </c>
      <c r="E1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8" s="36" t="str">
        <f>IF(Table2[[#This Row],[M1A]]="","",Table2[[#This Row],[M1A]]-Table2[[#This Row],[AWAL]])</f>
        <v/>
      </c>
      <c r="I168" s="36" t="str">
        <f>IF(Table2[[#This Row],[M2A]]="","",SUM(Table2[[#This Row],[M2A]]-(IF(Table2[[#This Row],[M1A]]="",Table2[[#This Row],[AWAL]],Table2[[#This Row],[M1A]]))))</f>
        <v/>
      </c>
      <c r="J168" s="37"/>
      <c r="K1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" spans="1:15">
      <c r="A169" s="33">
        <f>IF(Table2[[#This Row],[TT]]&lt;1,"",COUNT(A$2:A168)+1)</f>
        <v>164</v>
      </c>
      <c r="B169" s="34" t="s">
        <v>314</v>
      </c>
      <c r="C169" s="35">
        <v>10</v>
      </c>
      <c r="D169" s="35" t="s">
        <v>39</v>
      </c>
      <c r="E1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9" s="36" t="str">
        <f>IF(Table2[[#This Row],[M1A]]="","",Table2[[#This Row],[M1A]]-Table2[[#This Row],[AWAL]])</f>
        <v/>
      </c>
      <c r="I169" s="36" t="str">
        <f>IF(Table2[[#This Row],[M2A]]="","",SUM(Table2[[#This Row],[M2A]]-(IF(Table2[[#This Row],[M1A]]="",Table2[[#This Row],[AWAL]],Table2[[#This Row],[M1A]]))))</f>
        <v/>
      </c>
      <c r="J169" s="37"/>
      <c r="K1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" spans="1:15">
      <c r="A170" s="33">
        <f>IF(Table2[[#This Row],[TT]]&lt;1,"",COUNT(A$2:A169)+1)</f>
        <v>165</v>
      </c>
      <c r="B170" s="34" t="s">
        <v>315</v>
      </c>
      <c r="C170" s="35">
        <v>15</v>
      </c>
      <c r="D170" s="35" t="s">
        <v>11</v>
      </c>
      <c r="E1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70" s="36" t="str">
        <f>IF(Table2[[#This Row],[M1A]]="","",Table2[[#This Row],[M1A]]-Table2[[#This Row],[AWAL]])</f>
        <v/>
      </c>
      <c r="I170" s="36" t="str">
        <f>IF(Table2[[#This Row],[M2A]]="","",SUM(Table2[[#This Row],[M2A]]-(IF(Table2[[#This Row],[M1A]]="",Table2[[#This Row],[AWAL]],Table2[[#This Row],[M1A]]))))</f>
        <v/>
      </c>
      <c r="J170" s="37"/>
      <c r="K1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" spans="1:15">
      <c r="A171" s="33">
        <f>IF(Table2[[#This Row],[TT]]&lt;1,"",COUNT(A$2:A170)+1)</f>
        <v>166</v>
      </c>
      <c r="B171" s="34" t="s">
        <v>316</v>
      </c>
      <c r="C171" s="35">
        <v>2</v>
      </c>
      <c r="D171" s="35" t="s">
        <v>39</v>
      </c>
      <c r="E1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1" s="36" t="str">
        <f>IF(Table2[[#This Row],[M1A]]="","",Table2[[#This Row],[M1A]]-Table2[[#This Row],[AWAL]])</f>
        <v/>
      </c>
      <c r="I171" s="36" t="str">
        <f>IF(Table2[[#This Row],[M2A]]="","",SUM(Table2[[#This Row],[M2A]]-(IF(Table2[[#This Row],[M1A]]="",Table2[[#This Row],[AWAL]],Table2[[#This Row],[M1A]]))))</f>
        <v/>
      </c>
      <c r="J171" s="37"/>
      <c r="K1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" spans="1:15">
      <c r="A172" s="33">
        <f>IF(Table2[[#This Row],[TT]]&lt;1,"",COUNT(A$2:A171)+1)</f>
        <v>167</v>
      </c>
      <c r="B172" s="34" t="s">
        <v>317</v>
      </c>
      <c r="C172" s="35">
        <v>4</v>
      </c>
      <c r="D172" s="35" t="s">
        <v>59</v>
      </c>
      <c r="E1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2" s="36" t="str">
        <f>IF(Table2[[#This Row],[M1A]]="","",Table2[[#This Row],[M1A]]-Table2[[#This Row],[AWAL]])</f>
        <v/>
      </c>
      <c r="I172" s="36" t="str">
        <f>IF(Table2[[#This Row],[M2A]]="","",SUM(Table2[[#This Row],[M2A]]-(IF(Table2[[#This Row],[M1A]]="",Table2[[#This Row],[AWAL]],Table2[[#This Row],[M1A]]))))</f>
        <v/>
      </c>
      <c r="J172" s="37"/>
      <c r="K1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" spans="1:15">
      <c r="A173" s="33">
        <f>IF(Table2[[#This Row],[TT]]&lt;1,"",COUNT(A$2:A172)+1)</f>
        <v>168</v>
      </c>
      <c r="B173" s="34" t="s">
        <v>318</v>
      </c>
      <c r="C173" s="35">
        <v>72</v>
      </c>
      <c r="D173" s="35" t="s">
        <v>59</v>
      </c>
      <c r="E1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72</v>
      </c>
      <c r="G173" s="36" t="str">
        <f>IF(Table2[[#This Row],[M1A]]="","",Table2[[#This Row],[M1A]]-Table2[[#This Row],[AWAL]])</f>
        <v/>
      </c>
      <c r="I173" s="36" t="str">
        <f>IF(Table2[[#This Row],[M2A]]="","",SUM(Table2[[#This Row],[M2A]]-(IF(Table2[[#This Row],[M1A]]="",Table2[[#This Row],[AWAL]],Table2[[#This Row],[M1A]]))))</f>
        <v/>
      </c>
      <c r="J173" s="37"/>
      <c r="K1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" spans="1:15">
      <c r="A174" s="33">
        <f>IF(Table2[[#This Row],[TT]]&lt;1,"",COUNT(A$2:A173)+1)</f>
        <v>169</v>
      </c>
      <c r="B174" s="34" t="s">
        <v>319</v>
      </c>
      <c r="C174" s="35">
        <v>1</v>
      </c>
      <c r="D174" s="35" t="s">
        <v>39</v>
      </c>
      <c r="E1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" s="36" t="str">
        <f>IF(Table2[[#This Row],[M1A]]="","",Table2[[#This Row],[M1A]]-Table2[[#This Row],[AWAL]])</f>
        <v/>
      </c>
      <c r="I174" s="36" t="str">
        <f>IF(Table2[[#This Row],[M2A]]="","",SUM(Table2[[#This Row],[M2A]]-(IF(Table2[[#This Row],[M1A]]="",Table2[[#This Row],[AWAL]],Table2[[#This Row],[M1A]]))))</f>
        <v/>
      </c>
      <c r="J174" s="37"/>
      <c r="K1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" spans="1:15">
      <c r="A175" s="33">
        <f>IF(Table2[[#This Row],[TT]]&lt;1,"",COUNT(A$2:A174)+1)</f>
        <v>170</v>
      </c>
      <c r="B175" s="34" t="s">
        <v>320</v>
      </c>
      <c r="C175" s="35">
        <v>1</v>
      </c>
      <c r="D175" s="35" t="s">
        <v>96</v>
      </c>
      <c r="E1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5" s="36" t="str">
        <f>IF(Table2[[#This Row],[M1A]]="","",Table2[[#This Row],[M1A]]-Table2[[#This Row],[AWAL]])</f>
        <v/>
      </c>
      <c r="I175" s="36" t="str">
        <f>IF(Table2[[#This Row],[M2A]]="","",SUM(Table2[[#This Row],[M2A]]-(IF(Table2[[#This Row],[M1A]]="",Table2[[#This Row],[AWAL]],Table2[[#This Row],[M1A]]))))</f>
        <v/>
      </c>
      <c r="J175" s="37"/>
      <c r="K1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" spans="1:15">
      <c r="A176" s="33">
        <f>IF(Table2[[#This Row],[TT]]&lt;1,"",COUNT(A$2:A175)+1)</f>
        <v>171</v>
      </c>
      <c r="B176" s="34" t="s">
        <v>321</v>
      </c>
      <c r="C176" s="35">
        <v>1</v>
      </c>
      <c r="D176" s="35" t="s">
        <v>68</v>
      </c>
      <c r="E1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6" s="36" t="str">
        <f>IF(Table2[[#This Row],[M1A]]="","",Table2[[#This Row],[M1A]]-Table2[[#This Row],[AWAL]])</f>
        <v/>
      </c>
      <c r="I176" s="36" t="str">
        <f>IF(Table2[[#This Row],[M2A]]="","",SUM(Table2[[#This Row],[M2A]]-(IF(Table2[[#This Row],[M1A]]="",Table2[[#This Row],[AWAL]],Table2[[#This Row],[M1A]]))))</f>
        <v/>
      </c>
      <c r="J176" s="37"/>
      <c r="K1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" spans="1:15">
      <c r="A177" s="33">
        <f>IF(Table2[[#This Row],[TT]]&lt;1,"",COUNT(A$2:A176)+1)</f>
        <v>172</v>
      </c>
      <c r="B177" s="34" t="s">
        <v>322</v>
      </c>
      <c r="C177" s="35">
        <v>136</v>
      </c>
      <c r="D177" s="35" t="s">
        <v>86</v>
      </c>
      <c r="E1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G177" s="36" t="str">
        <f>IF(Table2[[#This Row],[M1A]]="","",Table2[[#This Row],[M1A]]-Table2[[#This Row],[AWAL]])</f>
        <v/>
      </c>
      <c r="I177" s="36" t="str">
        <f>IF(Table2[[#This Row],[M2A]]="","",SUM(Table2[[#This Row],[M2A]]-(IF(Table2[[#This Row],[M1A]]="",Table2[[#This Row],[AWAL]],Table2[[#This Row],[M1A]]))))</f>
        <v/>
      </c>
      <c r="J177" s="37"/>
      <c r="K1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" spans="1:15">
      <c r="A178" s="33">
        <f>IF(Table2[[#This Row],[TT]]&lt;1,"",COUNT(A$2:A177)+1)</f>
        <v>173</v>
      </c>
      <c r="B178" s="34" t="s">
        <v>323</v>
      </c>
      <c r="C178" s="35">
        <v>34</v>
      </c>
      <c r="D178" s="35" t="s">
        <v>98</v>
      </c>
      <c r="E1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178" s="36" t="str">
        <f>IF(Table2[[#This Row],[M1A]]="","",Table2[[#This Row],[M1A]]-Table2[[#This Row],[AWAL]])</f>
        <v/>
      </c>
      <c r="I178" s="36" t="str">
        <f>IF(Table2[[#This Row],[M2A]]="","",SUM(Table2[[#This Row],[M2A]]-(IF(Table2[[#This Row],[M1A]]="",Table2[[#This Row],[AWAL]],Table2[[#This Row],[M1A]]))))</f>
        <v/>
      </c>
      <c r="J178" s="37"/>
      <c r="K1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" spans="1:15">
      <c r="A179" s="33">
        <f>IF(Table2[[#This Row],[TT]]&lt;1,"",COUNT(A$2:A178)+1)</f>
        <v>174</v>
      </c>
      <c r="B179" s="34" t="s">
        <v>324</v>
      </c>
      <c r="C179" s="35">
        <v>1</v>
      </c>
      <c r="D179" s="35" t="s">
        <v>206</v>
      </c>
      <c r="E1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9" s="36" t="str">
        <f>IF(Table2[[#This Row],[M1A]]="","",Table2[[#This Row],[M1A]]-Table2[[#This Row],[AWAL]])</f>
        <v/>
      </c>
      <c r="I179" s="36" t="str">
        <f>IF(Table2[[#This Row],[M2A]]="","",SUM(Table2[[#This Row],[M2A]]-(IF(Table2[[#This Row],[M1A]]="",Table2[[#This Row],[AWAL]],Table2[[#This Row],[M1A]]))))</f>
        <v/>
      </c>
      <c r="J179" s="37"/>
      <c r="K1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" spans="1:15">
      <c r="A180" s="33">
        <f>IF(Table2[[#This Row],[TT]]&lt;1,"",COUNT(A$2:A179)+1)</f>
        <v>175</v>
      </c>
      <c r="B180" s="34" t="s">
        <v>325</v>
      </c>
      <c r="C180" s="35">
        <v>2</v>
      </c>
      <c r="D180" s="35" t="s">
        <v>326</v>
      </c>
      <c r="E1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" s="36" t="str">
        <f>IF(Table2[[#This Row],[M1A]]="","",Table2[[#This Row],[M1A]]-Table2[[#This Row],[AWAL]])</f>
        <v/>
      </c>
      <c r="I180" s="36" t="str">
        <f>IF(Table2[[#This Row],[M2A]]="","",SUM(Table2[[#This Row],[M2A]]-(IF(Table2[[#This Row],[M1A]]="",Table2[[#This Row],[AWAL]],Table2[[#This Row],[M1A]]))))</f>
        <v/>
      </c>
      <c r="J180" s="37"/>
      <c r="K1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" spans="1:15">
      <c r="A181" s="33">
        <f>IF(Table2[[#This Row],[TT]]&lt;1,"",COUNT(A$2:A180)+1)</f>
        <v>176</v>
      </c>
      <c r="B181" s="34" t="s">
        <v>328</v>
      </c>
      <c r="C181" s="35">
        <v>1</v>
      </c>
      <c r="D181" s="35" t="s">
        <v>96</v>
      </c>
      <c r="E1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" s="36" t="str">
        <f>IF(Table2[[#This Row],[M1A]]="","",Table2[[#This Row],[M1A]]-Table2[[#This Row],[AWAL]])</f>
        <v/>
      </c>
      <c r="I181" s="36" t="str">
        <f>IF(Table2[[#This Row],[M2A]]="","",SUM(Table2[[#This Row],[M2A]]-(IF(Table2[[#This Row],[M1A]]="",Table2[[#This Row],[AWAL]],Table2[[#This Row],[M1A]]))))</f>
        <v/>
      </c>
      <c r="J181" s="37"/>
      <c r="K1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" spans="1:15">
      <c r="A182" s="33">
        <f>IF(Table2[[#This Row],[TT]]&lt;1,"",COUNT(A$2:A181)+1)</f>
        <v>177</v>
      </c>
      <c r="B182" s="34" t="s">
        <v>329</v>
      </c>
      <c r="C182" s="35">
        <v>23</v>
      </c>
      <c r="D182" s="35" t="s">
        <v>330</v>
      </c>
      <c r="E1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82" s="36" t="str">
        <f>IF(Table2[[#This Row],[M1A]]="","",Table2[[#This Row],[M1A]]-Table2[[#This Row],[AWAL]])</f>
        <v/>
      </c>
      <c r="I182" s="36" t="str">
        <f>IF(Table2[[#This Row],[M2A]]="","",SUM(Table2[[#This Row],[M2A]]-(IF(Table2[[#This Row],[M1A]]="",Table2[[#This Row],[AWAL]],Table2[[#This Row],[M1A]]))))</f>
        <v/>
      </c>
      <c r="J182" s="37"/>
      <c r="K1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" spans="1:15">
      <c r="A183" s="33">
        <f>IF(Table2[[#This Row],[TT]]&lt;1,"",COUNT(A$2:A182)+1)</f>
        <v>178</v>
      </c>
      <c r="B183" s="34" t="s">
        <v>331</v>
      </c>
      <c r="C183" s="35">
        <v>4</v>
      </c>
      <c r="D183" s="35" t="s">
        <v>252</v>
      </c>
      <c r="E1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3" s="36" t="str">
        <f>IF(Table2[[#This Row],[M1A]]="","",Table2[[#This Row],[M1A]]-Table2[[#This Row],[AWAL]])</f>
        <v/>
      </c>
      <c r="I183" s="36" t="str">
        <f>IF(Table2[[#This Row],[M2A]]="","",SUM(Table2[[#This Row],[M2A]]-(IF(Table2[[#This Row],[M1A]]="",Table2[[#This Row],[AWAL]],Table2[[#This Row],[M1A]]))))</f>
        <v/>
      </c>
      <c r="J183" s="37"/>
      <c r="K1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" spans="1:15">
      <c r="A184" s="33">
        <f>IF(Table2[[#This Row],[TT]]&lt;1,"",COUNT(A$2:A183)+1)</f>
        <v>179</v>
      </c>
      <c r="B184" s="34" t="s">
        <v>332</v>
      </c>
      <c r="C184" s="35">
        <v>2</v>
      </c>
      <c r="D184" s="35" t="s">
        <v>206</v>
      </c>
      <c r="E1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4" s="36" t="str">
        <f>IF(Table2[[#This Row],[M1A]]="","",Table2[[#This Row],[M1A]]-Table2[[#This Row],[AWAL]])</f>
        <v/>
      </c>
      <c r="I184" s="36" t="str">
        <f>IF(Table2[[#This Row],[M2A]]="","",SUM(Table2[[#This Row],[M2A]]-(IF(Table2[[#This Row],[M1A]]="",Table2[[#This Row],[AWAL]],Table2[[#This Row],[M1A]]))))</f>
        <v/>
      </c>
      <c r="J184" s="37"/>
      <c r="K1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" spans="1:15">
      <c r="A185" s="33">
        <f>IF(Table2[[#This Row],[TT]]&lt;1,"",COUNT(A$2:A184)+1)</f>
        <v>180</v>
      </c>
      <c r="B185" s="34" t="s">
        <v>333</v>
      </c>
      <c r="C185" s="35">
        <v>3</v>
      </c>
      <c r="D185" s="35" t="s">
        <v>206</v>
      </c>
      <c r="E1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5" s="36" t="str">
        <f>IF(Table2[[#This Row],[M1A]]="","",Table2[[#This Row],[M1A]]-Table2[[#This Row],[AWAL]])</f>
        <v/>
      </c>
      <c r="I185" s="36" t="str">
        <f>IF(Table2[[#This Row],[M2A]]="","",SUM(Table2[[#This Row],[M2A]]-(IF(Table2[[#This Row],[M1A]]="",Table2[[#This Row],[AWAL]],Table2[[#This Row],[M1A]]))))</f>
        <v/>
      </c>
      <c r="J185" s="37"/>
      <c r="K1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" spans="1:15">
      <c r="A186" s="33">
        <f>IF(Table2[[#This Row],[TT]]&lt;1,"",COUNT(A$2:A185)+1)</f>
        <v>181</v>
      </c>
      <c r="B186" s="34" t="s">
        <v>334</v>
      </c>
      <c r="C186" s="35">
        <v>2</v>
      </c>
      <c r="D186" s="35" t="s">
        <v>143</v>
      </c>
      <c r="E1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6" s="36" t="str">
        <f>IF(Table2[[#This Row],[M1A]]="","",Table2[[#This Row],[M1A]]-Table2[[#This Row],[AWAL]])</f>
        <v/>
      </c>
      <c r="I186" s="36" t="str">
        <f>IF(Table2[[#This Row],[M2A]]="","",SUM(Table2[[#This Row],[M2A]]-(IF(Table2[[#This Row],[M1A]]="",Table2[[#This Row],[AWAL]],Table2[[#This Row],[M1A]]))))</f>
        <v/>
      </c>
      <c r="J186" s="37"/>
      <c r="K1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" spans="1:15">
      <c r="A187" s="33">
        <f>IF(Table2[[#This Row],[TT]]&lt;1,"",COUNT(A$2:A186)+1)</f>
        <v>182</v>
      </c>
      <c r="B187" s="34" t="s">
        <v>335</v>
      </c>
      <c r="C187" s="35">
        <v>5</v>
      </c>
      <c r="D187" s="35" t="s">
        <v>143</v>
      </c>
      <c r="E1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7" s="36" t="str">
        <f>IF(Table2[[#This Row],[M1A]]="","",Table2[[#This Row],[M1A]]-Table2[[#This Row],[AWAL]])</f>
        <v/>
      </c>
      <c r="I187" s="36" t="str">
        <f>IF(Table2[[#This Row],[M2A]]="","",SUM(Table2[[#This Row],[M2A]]-(IF(Table2[[#This Row],[M1A]]="",Table2[[#This Row],[AWAL]],Table2[[#This Row],[M1A]]))))</f>
        <v/>
      </c>
      <c r="J187" s="37"/>
      <c r="K1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" spans="1:15">
      <c r="A188" s="33">
        <f>IF(Table2[[#This Row],[TT]]&lt;1,"",COUNT(A$2:A187)+1)</f>
        <v>183</v>
      </c>
      <c r="B188" s="34" t="s">
        <v>336</v>
      </c>
      <c r="C188" s="35">
        <v>4</v>
      </c>
      <c r="D188" s="35" t="s">
        <v>330</v>
      </c>
      <c r="E1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" s="36" t="str">
        <f>IF(Table2[[#This Row],[M1A]]="","",Table2[[#This Row],[M1A]]-Table2[[#This Row],[AWAL]])</f>
        <v/>
      </c>
      <c r="I188" s="36" t="str">
        <f>IF(Table2[[#This Row],[M2A]]="","",SUM(Table2[[#This Row],[M2A]]-(IF(Table2[[#This Row],[M1A]]="",Table2[[#This Row],[AWAL]],Table2[[#This Row],[M1A]]))))</f>
        <v/>
      </c>
      <c r="J188" s="37"/>
      <c r="K1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" spans="1:15">
      <c r="A189" s="33" t="str">
        <f>IF(Table2[[#This Row],[TT]]&lt;1,"",COUNT(A$2:A188)+1)</f>
        <v/>
      </c>
      <c r="B189" s="34" t="s">
        <v>337</v>
      </c>
      <c r="C189" s="35">
        <v>6</v>
      </c>
      <c r="D189" s="35" t="s">
        <v>86</v>
      </c>
      <c r="E1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9" s="36">
        <v>0</v>
      </c>
      <c r="G189" s="36">
        <f>IF(Table2[[#This Row],[M1A]]="","",Table2[[#This Row],[M1A]]-Table2[[#This Row],[AWAL]])</f>
        <v>-6</v>
      </c>
      <c r="I189" s="36" t="str">
        <f>IF(Table2[[#This Row],[M2A]]="","",SUM(Table2[[#This Row],[M2A]]-(IF(Table2[[#This Row],[M1A]]="",Table2[[#This Row],[AWAL]],Table2[[#This Row],[M1A]]))))</f>
        <v/>
      </c>
      <c r="J189" s="37"/>
      <c r="K1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M1:H(-6)  </v>
      </c>
      <c r="O1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M1-6 </v>
      </c>
    </row>
    <row r="190" spans="1:15">
      <c r="A190" s="33">
        <f>IF(Table2[[#This Row],[TT]]&lt;1,"",COUNT(A$2:A189)+1)</f>
        <v>184</v>
      </c>
      <c r="B190" s="34" t="s">
        <v>338</v>
      </c>
      <c r="C190" s="35">
        <v>39</v>
      </c>
      <c r="D190" s="35" t="s">
        <v>82</v>
      </c>
      <c r="E1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90" s="36" t="str">
        <f>IF(Table2[[#This Row],[M1A]]="","",Table2[[#This Row],[M1A]]-Table2[[#This Row],[AWAL]])</f>
        <v/>
      </c>
      <c r="I190" s="36" t="str">
        <f>IF(Table2[[#This Row],[M2A]]="","",SUM(Table2[[#This Row],[M2A]]-(IF(Table2[[#This Row],[M1A]]="",Table2[[#This Row],[AWAL]],Table2[[#This Row],[M1A]]))))</f>
        <v/>
      </c>
      <c r="J190" s="37"/>
      <c r="K1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" spans="1:15">
      <c r="A191" s="33">
        <f>IF(Table2[[#This Row],[TT]]&lt;1,"",COUNT(A$2:A190)+1)</f>
        <v>185</v>
      </c>
      <c r="B191" s="34" t="s">
        <v>339</v>
      </c>
      <c r="C191" s="35">
        <v>1</v>
      </c>
      <c r="D191" s="35" t="s">
        <v>32</v>
      </c>
      <c r="E1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" s="36" t="str">
        <f>IF(Table2[[#This Row],[M1A]]="","",Table2[[#This Row],[M1A]]-Table2[[#This Row],[AWAL]])</f>
        <v/>
      </c>
      <c r="I191" s="36" t="str">
        <f>IF(Table2[[#This Row],[M2A]]="","",SUM(Table2[[#This Row],[M2A]]-(IF(Table2[[#This Row],[M1A]]="",Table2[[#This Row],[AWAL]],Table2[[#This Row],[M1A]]))))</f>
        <v/>
      </c>
      <c r="J191" s="37"/>
      <c r="K1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" spans="1:15">
      <c r="A192" s="33">
        <f>IF(Table2[[#This Row],[TT]]&lt;1,"",COUNT(A$2:A191)+1)</f>
        <v>186</v>
      </c>
      <c r="B192" s="34" t="s">
        <v>340</v>
      </c>
      <c r="C192" s="35">
        <v>1</v>
      </c>
      <c r="D192" s="35" t="s">
        <v>252</v>
      </c>
      <c r="E1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" s="36" t="str">
        <f>IF(Table2[[#This Row],[M1A]]="","",Table2[[#This Row],[M1A]]-Table2[[#This Row],[AWAL]])</f>
        <v/>
      </c>
      <c r="I192" s="36" t="str">
        <f>IF(Table2[[#This Row],[M2A]]="","",SUM(Table2[[#This Row],[M2A]]-(IF(Table2[[#This Row],[M1A]]="",Table2[[#This Row],[AWAL]],Table2[[#This Row],[M1A]]))))</f>
        <v/>
      </c>
      <c r="J192" s="37"/>
      <c r="K1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" spans="1:15">
      <c r="A193" s="33">
        <f>IF(Table2[[#This Row],[TT]]&lt;1,"",COUNT(A$2:A192)+1)</f>
        <v>187</v>
      </c>
      <c r="B193" s="34" t="s">
        <v>341</v>
      </c>
      <c r="C193" s="35">
        <v>5</v>
      </c>
      <c r="D193" s="35" t="s">
        <v>252</v>
      </c>
      <c r="E1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3" s="36" t="str">
        <f>IF(Table2[[#This Row],[M1A]]="","",Table2[[#This Row],[M1A]]-Table2[[#This Row],[AWAL]])</f>
        <v/>
      </c>
      <c r="I193" s="36" t="str">
        <f>IF(Table2[[#This Row],[M2A]]="","",SUM(Table2[[#This Row],[M2A]]-(IF(Table2[[#This Row],[M1A]]="",Table2[[#This Row],[AWAL]],Table2[[#This Row],[M1A]]))))</f>
        <v/>
      </c>
      <c r="J193" s="37"/>
      <c r="K1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" spans="1:15">
      <c r="A194" s="33">
        <f>IF(Table2[[#This Row],[TT]]&lt;1,"",COUNT(A$2:A193)+1)</f>
        <v>188</v>
      </c>
      <c r="B194" s="34" t="s">
        <v>342</v>
      </c>
      <c r="C194" s="35">
        <v>19</v>
      </c>
      <c r="D194" s="35" t="s">
        <v>343</v>
      </c>
      <c r="E1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94" s="36" t="str">
        <f>IF(Table2[[#This Row],[M1A]]="","",Table2[[#This Row],[M1A]]-Table2[[#This Row],[AWAL]])</f>
        <v/>
      </c>
      <c r="I194" s="36" t="str">
        <f>IF(Table2[[#This Row],[M2A]]="","",SUM(Table2[[#This Row],[M2A]]-(IF(Table2[[#This Row],[M1A]]="",Table2[[#This Row],[AWAL]],Table2[[#This Row],[M1A]]))))</f>
        <v/>
      </c>
      <c r="J194" s="37"/>
      <c r="K1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" spans="1:15">
      <c r="A195" s="33">
        <f>IF(Table2[[#This Row],[TT]]&lt;1,"",COUNT(A$2:A194)+1)</f>
        <v>189</v>
      </c>
      <c r="B195" s="34" t="s">
        <v>344</v>
      </c>
      <c r="C195" s="35">
        <v>4</v>
      </c>
      <c r="D195" s="35" t="s">
        <v>345</v>
      </c>
      <c r="E1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5" s="36" t="str">
        <f>IF(Table2[[#This Row],[M1A]]="","",Table2[[#This Row],[M1A]]-Table2[[#This Row],[AWAL]])</f>
        <v/>
      </c>
      <c r="I195" s="36" t="str">
        <f>IF(Table2[[#This Row],[M2A]]="","",SUM(Table2[[#This Row],[M2A]]-(IF(Table2[[#This Row],[M1A]]="",Table2[[#This Row],[AWAL]],Table2[[#This Row],[M1A]]))))</f>
        <v/>
      </c>
      <c r="J195" s="37"/>
      <c r="K1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" spans="1:15">
      <c r="A196" s="33">
        <f>IF(Table2[[#This Row],[TT]]&lt;1,"",COUNT(A$2:A195)+1)</f>
        <v>190</v>
      </c>
      <c r="B196" s="34" t="s">
        <v>346</v>
      </c>
      <c r="C196" s="35">
        <v>1</v>
      </c>
      <c r="D196" s="35" t="s">
        <v>347</v>
      </c>
      <c r="E1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6" s="36" t="str">
        <f>IF(Table2[[#This Row],[M1A]]="","",Table2[[#This Row],[M1A]]-Table2[[#This Row],[AWAL]])</f>
        <v/>
      </c>
      <c r="I196" s="36" t="str">
        <f>IF(Table2[[#This Row],[M2A]]="","",SUM(Table2[[#This Row],[M2A]]-(IF(Table2[[#This Row],[M1A]]="",Table2[[#This Row],[AWAL]],Table2[[#This Row],[M1A]]))))</f>
        <v/>
      </c>
      <c r="J196" s="37"/>
      <c r="K1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" spans="1:15">
      <c r="A197" s="33">
        <f>IF(Table2[[#This Row],[TT]]&lt;1,"",COUNT(A$2:A196)+1)</f>
        <v>191</v>
      </c>
      <c r="B197" s="34" t="s">
        <v>348</v>
      </c>
      <c r="C197" s="35">
        <v>4</v>
      </c>
      <c r="D197" s="35" t="s">
        <v>86</v>
      </c>
      <c r="E1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7" s="36" t="str">
        <f>IF(Table2[[#This Row],[M1A]]="","",Table2[[#This Row],[M1A]]-Table2[[#This Row],[AWAL]])</f>
        <v/>
      </c>
      <c r="I197" s="36" t="str">
        <f>IF(Table2[[#This Row],[M2A]]="","",SUM(Table2[[#This Row],[M2A]]-(IF(Table2[[#This Row],[M1A]]="",Table2[[#This Row],[AWAL]],Table2[[#This Row],[M1A]]))))</f>
        <v/>
      </c>
      <c r="J197" s="37"/>
      <c r="K1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" spans="1:15">
      <c r="A198" s="33">
        <f>IF(Table2[[#This Row],[TT]]&lt;1,"",COUNT(A$2:A197)+1)</f>
        <v>192</v>
      </c>
      <c r="B198" s="34" t="s">
        <v>349</v>
      </c>
      <c r="C198" s="35">
        <v>4</v>
      </c>
      <c r="D198" s="35" t="s">
        <v>350</v>
      </c>
      <c r="E1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8" s="36" t="str">
        <f>IF(Table2[[#This Row],[M1A]]="","",Table2[[#This Row],[M1A]]-Table2[[#This Row],[AWAL]])</f>
        <v/>
      </c>
      <c r="I198" s="36" t="str">
        <f>IF(Table2[[#This Row],[M2A]]="","",SUM(Table2[[#This Row],[M2A]]-(IF(Table2[[#This Row],[M1A]]="",Table2[[#This Row],[AWAL]],Table2[[#This Row],[M1A]]))))</f>
        <v/>
      </c>
      <c r="J198" s="37"/>
      <c r="K1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" spans="1:15">
      <c r="A199" s="33">
        <f>IF(Table2[[#This Row],[TT]]&lt;1,"",COUNT(A$2:A198)+1)</f>
        <v>193</v>
      </c>
      <c r="B199" s="34" t="s">
        <v>351</v>
      </c>
      <c r="C199" s="35">
        <v>2</v>
      </c>
      <c r="D199" s="35" t="s">
        <v>352</v>
      </c>
      <c r="E1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9" s="36" t="str">
        <f>IF(Table2[[#This Row],[M1A]]="","",Table2[[#This Row],[M1A]]-Table2[[#This Row],[AWAL]])</f>
        <v/>
      </c>
      <c r="I199" s="36" t="str">
        <f>IF(Table2[[#This Row],[M2A]]="","",SUM(Table2[[#This Row],[M2A]]-(IF(Table2[[#This Row],[M1A]]="",Table2[[#This Row],[AWAL]],Table2[[#This Row],[M1A]]))))</f>
        <v/>
      </c>
      <c r="J199" s="37"/>
      <c r="K1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" spans="1:15">
      <c r="A200" s="33">
        <f>IF(Table2[[#This Row],[TT]]&lt;1,"",COUNT(A$2:A199)+1)</f>
        <v>194</v>
      </c>
      <c r="B200" s="34" t="s">
        <v>353</v>
      </c>
      <c r="C200" s="35">
        <v>12</v>
      </c>
      <c r="D200" s="35" t="s">
        <v>354</v>
      </c>
      <c r="E2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0" s="36" t="str">
        <f>IF(Table2[[#This Row],[M1A]]="","",Table2[[#This Row],[M1A]]-Table2[[#This Row],[AWAL]])</f>
        <v/>
      </c>
      <c r="I200" s="36" t="str">
        <f>IF(Table2[[#This Row],[M2A]]="","",SUM(Table2[[#This Row],[M2A]]-(IF(Table2[[#This Row],[M1A]]="",Table2[[#This Row],[AWAL]],Table2[[#This Row],[M1A]]))))</f>
        <v/>
      </c>
      <c r="J200" s="37"/>
      <c r="K2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" spans="1:15">
      <c r="A201" s="33">
        <f>IF(Table2[[#This Row],[TT]]&lt;1,"",COUNT(A$2:A200)+1)</f>
        <v>195</v>
      </c>
      <c r="B201" s="34" t="s">
        <v>355</v>
      </c>
      <c r="C201" s="35">
        <v>1</v>
      </c>
      <c r="D201" s="35" t="s">
        <v>356</v>
      </c>
      <c r="E2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" s="36" t="str">
        <f>IF(Table2[[#This Row],[M1A]]="","",Table2[[#This Row],[M1A]]-Table2[[#This Row],[AWAL]])</f>
        <v/>
      </c>
      <c r="I201" s="36" t="str">
        <f>IF(Table2[[#This Row],[M2A]]="","",SUM(Table2[[#This Row],[M2A]]-(IF(Table2[[#This Row],[M1A]]="",Table2[[#This Row],[AWAL]],Table2[[#This Row],[M1A]]))))</f>
        <v/>
      </c>
      <c r="J201" s="37"/>
      <c r="K2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" spans="1:15">
      <c r="A202" s="33">
        <f>IF(Table2[[#This Row],[TT]]&lt;1,"",COUNT(A$2:A201)+1)</f>
        <v>196</v>
      </c>
      <c r="B202" s="34" t="s">
        <v>357</v>
      </c>
      <c r="C202" s="35">
        <v>2</v>
      </c>
      <c r="D202" s="35" t="s">
        <v>358</v>
      </c>
      <c r="E2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2" s="36" t="str">
        <f>IF(Table2[[#This Row],[M1A]]="","",Table2[[#This Row],[M1A]]-Table2[[#This Row],[AWAL]])</f>
        <v/>
      </c>
      <c r="I202" s="36" t="str">
        <f>IF(Table2[[#This Row],[M2A]]="","",SUM(Table2[[#This Row],[M2A]]-(IF(Table2[[#This Row],[M1A]]="",Table2[[#This Row],[AWAL]],Table2[[#This Row],[M1A]]))))</f>
        <v/>
      </c>
      <c r="J202" s="37"/>
      <c r="K2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" spans="1:15">
      <c r="A203" s="33">
        <f>IF(Table2[[#This Row],[TT]]&lt;1,"",COUNT(A$2:A202)+1)</f>
        <v>197</v>
      </c>
      <c r="B203" s="34" t="s">
        <v>359</v>
      </c>
      <c r="C203" s="35">
        <v>2</v>
      </c>
      <c r="D203" s="35" t="s">
        <v>244</v>
      </c>
      <c r="E2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3" s="36" t="str">
        <f>IF(Table2[[#This Row],[M1A]]="","",Table2[[#This Row],[M1A]]-Table2[[#This Row],[AWAL]])</f>
        <v/>
      </c>
      <c r="I203" s="36" t="str">
        <f>IF(Table2[[#This Row],[M2A]]="","",SUM(Table2[[#This Row],[M2A]]-(IF(Table2[[#This Row],[M1A]]="",Table2[[#This Row],[AWAL]],Table2[[#This Row],[M1A]]))))</f>
        <v/>
      </c>
      <c r="J203" s="37"/>
      <c r="K2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" spans="1:15">
      <c r="A204" s="33">
        <f>IF(Table2[[#This Row],[TT]]&lt;1,"",COUNT(A$2:A203)+1)</f>
        <v>198</v>
      </c>
      <c r="B204" s="34" t="s">
        <v>360</v>
      </c>
      <c r="C204" s="35">
        <v>3</v>
      </c>
      <c r="D204" s="35" t="s">
        <v>244</v>
      </c>
      <c r="E2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" s="36" t="str">
        <f>IF(Table2[[#This Row],[M1A]]="","",Table2[[#This Row],[M1A]]-Table2[[#This Row],[AWAL]])</f>
        <v/>
      </c>
      <c r="I204" s="36" t="str">
        <f>IF(Table2[[#This Row],[M2A]]="","",SUM(Table2[[#This Row],[M2A]]-(IF(Table2[[#This Row],[M1A]]="",Table2[[#This Row],[AWAL]],Table2[[#This Row],[M1A]]))))</f>
        <v/>
      </c>
      <c r="J204" s="37"/>
      <c r="K2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" spans="1:15">
      <c r="A205" s="33">
        <f>IF(Table2[[#This Row],[TT]]&lt;1,"",COUNT(A$2:A204)+1)</f>
        <v>199</v>
      </c>
      <c r="B205" s="34" t="s">
        <v>361</v>
      </c>
      <c r="C205" s="35">
        <v>2</v>
      </c>
      <c r="D205" s="35" t="s">
        <v>51</v>
      </c>
      <c r="E2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" s="36" t="str">
        <f>IF(Table2[[#This Row],[M1A]]="","",Table2[[#This Row],[M1A]]-Table2[[#This Row],[AWAL]])</f>
        <v/>
      </c>
      <c r="I205" s="36" t="str">
        <f>IF(Table2[[#This Row],[M2A]]="","",SUM(Table2[[#This Row],[M2A]]-(IF(Table2[[#This Row],[M1A]]="",Table2[[#This Row],[AWAL]],Table2[[#This Row],[M1A]]))))</f>
        <v/>
      </c>
      <c r="J205" s="37"/>
      <c r="K2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" spans="1:15">
      <c r="A206" s="33">
        <f>IF(Table2[[#This Row],[TT]]&lt;1,"",COUNT(A$2:A205)+1)</f>
        <v>200</v>
      </c>
      <c r="B206" s="34" t="s">
        <v>362</v>
      </c>
      <c r="C206" s="35">
        <v>8</v>
      </c>
      <c r="D206" s="35" t="s">
        <v>78</v>
      </c>
      <c r="E2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" s="36" t="str">
        <f>IF(Table2[[#This Row],[M1A]]="","",Table2[[#This Row],[M1A]]-Table2[[#This Row],[AWAL]])</f>
        <v/>
      </c>
      <c r="I206" s="36" t="str">
        <f>IF(Table2[[#This Row],[M2A]]="","",SUM(Table2[[#This Row],[M2A]]-(IF(Table2[[#This Row],[M1A]]="",Table2[[#This Row],[AWAL]],Table2[[#This Row],[M1A]]))))</f>
        <v/>
      </c>
      <c r="J206" s="37"/>
      <c r="K2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" spans="1:15">
      <c r="A207" s="33">
        <f>IF(Table2[[#This Row],[TT]]&lt;1,"",COUNT(A$2:A206)+1)</f>
        <v>201</v>
      </c>
      <c r="B207" s="34" t="s">
        <v>363</v>
      </c>
      <c r="C207" s="35">
        <v>3</v>
      </c>
      <c r="D207" s="35" t="s">
        <v>364</v>
      </c>
      <c r="E2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7" s="36" t="str">
        <f>IF(Table2[[#This Row],[M1A]]="","",Table2[[#This Row],[M1A]]-Table2[[#This Row],[AWAL]])</f>
        <v/>
      </c>
      <c r="I207" s="36" t="str">
        <f>IF(Table2[[#This Row],[M2A]]="","",SUM(Table2[[#This Row],[M2A]]-(IF(Table2[[#This Row],[M1A]]="",Table2[[#This Row],[AWAL]],Table2[[#This Row],[M1A]]))))</f>
        <v/>
      </c>
      <c r="J207" s="37"/>
      <c r="K2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" spans="1:15">
      <c r="A208" s="33">
        <f>IF(Table2[[#This Row],[TT]]&lt;1,"",COUNT(A$2:A207)+1)</f>
        <v>202</v>
      </c>
      <c r="B208" s="34" t="s">
        <v>2841</v>
      </c>
      <c r="C208" s="35">
        <v>18</v>
      </c>
      <c r="D208" s="35" t="s">
        <v>2892</v>
      </c>
      <c r="E2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208" s="36">
        <v>8</v>
      </c>
      <c r="G208" s="36">
        <f>IF(Table2[[#This Row],[M1A]]="","",Table2[[#This Row],[M1A]]-Table2[[#This Row],[AWAL]])</f>
        <v>-10</v>
      </c>
      <c r="I208" s="36" t="str">
        <f>IF(Table2[[#This Row],[M2A]]="","",SUM(Table2[[#This Row],[M2A]]-(IF(Table2[[#This Row],[M1A]]="",Table2[[#This Row],[AWAL]],Table2[[#This Row],[M1A]]))))</f>
        <v/>
      </c>
      <c r="J208" s="37"/>
      <c r="K2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M1:K(-10)  </v>
      </c>
      <c r="O2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M1-10 </v>
      </c>
    </row>
    <row r="209" spans="1:15">
      <c r="A209" s="33">
        <f>IF(Table2[[#This Row],[TT]]&lt;1,"",COUNT(A$2:A208)+1)</f>
        <v>203</v>
      </c>
      <c r="B209" s="34" t="s">
        <v>365</v>
      </c>
      <c r="C209" s="35">
        <v>22</v>
      </c>
      <c r="D209" s="35" t="s">
        <v>275</v>
      </c>
      <c r="E2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09" s="36" t="str">
        <f>IF(Table2[[#This Row],[M1A]]="","",Table2[[#This Row],[M1A]]-Table2[[#This Row],[AWAL]])</f>
        <v/>
      </c>
      <c r="I209" s="36" t="str">
        <f>IF(Table2[[#This Row],[M2A]]="","",SUM(Table2[[#This Row],[M2A]]-(IF(Table2[[#This Row],[M1A]]="",Table2[[#This Row],[AWAL]],Table2[[#This Row],[M1A]]))))</f>
        <v/>
      </c>
      <c r="J209" s="37"/>
      <c r="K2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" spans="1:15">
      <c r="A210" s="33">
        <f>IF(Table2[[#This Row],[TT]]&lt;1,"",COUNT(A$2:A209)+1)</f>
        <v>204</v>
      </c>
      <c r="B210" s="34" t="s">
        <v>366</v>
      </c>
      <c r="C210" s="35">
        <v>12</v>
      </c>
      <c r="D210" s="35" t="s">
        <v>218</v>
      </c>
      <c r="E2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0" s="36" t="str">
        <f>IF(Table2[[#This Row],[M1A]]="","",Table2[[#This Row],[M1A]]-Table2[[#This Row],[AWAL]])</f>
        <v/>
      </c>
      <c r="I210" s="36" t="str">
        <f>IF(Table2[[#This Row],[M2A]]="","",SUM(Table2[[#This Row],[M2A]]-(IF(Table2[[#This Row],[M1A]]="",Table2[[#This Row],[AWAL]],Table2[[#This Row],[M1A]]))))</f>
        <v/>
      </c>
      <c r="J210" s="37"/>
      <c r="K2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" spans="1:15">
      <c r="A211" s="33">
        <f>IF(Table2[[#This Row],[TT]]&lt;1,"",COUNT(A$2:A210)+1)</f>
        <v>205</v>
      </c>
      <c r="B211" s="34" t="s">
        <v>367</v>
      </c>
      <c r="C211" s="35">
        <v>1</v>
      </c>
      <c r="D211" s="35" t="s">
        <v>368</v>
      </c>
      <c r="E2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" s="36" t="str">
        <f>IF(Table2[[#This Row],[M1A]]="","",Table2[[#This Row],[M1A]]-Table2[[#This Row],[AWAL]])</f>
        <v/>
      </c>
      <c r="I211" s="36" t="str">
        <f>IF(Table2[[#This Row],[M2A]]="","",SUM(Table2[[#This Row],[M2A]]-(IF(Table2[[#This Row],[M1A]]="",Table2[[#This Row],[AWAL]],Table2[[#This Row],[M1A]]))))</f>
        <v/>
      </c>
      <c r="J211" s="37"/>
      <c r="K2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" spans="1:15">
      <c r="A212" s="33">
        <f>IF(Table2[[#This Row],[TT]]&lt;1,"",COUNT(A$2:A211)+1)</f>
        <v>206</v>
      </c>
      <c r="B212" s="34" t="s">
        <v>369</v>
      </c>
      <c r="C212" s="35">
        <v>4</v>
      </c>
      <c r="D212" s="35" t="s">
        <v>206</v>
      </c>
      <c r="E2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2" s="36" t="str">
        <f>IF(Table2[[#This Row],[M1A]]="","",Table2[[#This Row],[M1A]]-Table2[[#This Row],[AWAL]])</f>
        <v/>
      </c>
      <c r="I212" s="36" t="str">
        <f>IF(Table2[[#This Row],[M2A]]="","",SUM(Table2[[#This Row],[M2A]]-(IF(Table2[[#This Row],[M1A]]="",Table2[[#This Row],[AWAL]],Table2[[#This Row],[M1A]]))))</f>
        <v/>
      </c>
      <c r="J212" s="37"/>
      <c r="K2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" spans="1:15">
      <c r="A213" s="33">
        <f>IF(Table2[[#This Row],[TT]]&lt;1,"",COUNT(A$2:A212)+1)</f>
        <v>207</v>
      </c>
      <c r="B213" s="34" t="s">
        <v>370</v>
      </c>
      <c r="C213" s="35">
        <v>11</v>
      </c>
      <c r="D213" s="35" t="s">
        <v>206</v>
      </c>
      <c r="E2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3" s="36" t="str">
        <f>IF(Table2[[#This Row],[M1A]]="","",Table2[[#This Row],[M1A]]-Table2[[#This Row],[AWAL]])</f>
        <v/>
      </c>
      <c r="I213" s="36" t="str">
        <f>IF(Table2[[#This Row],[M2A]]="","",SUM(Table2[[#This Row],[M2A]]-(IF(Table2[[#This Row],[M1A]]="",Table2[[#This Row],[AWAL]],Table2[[#This Row],[M1A]]))))</f>
        <v/>
      </c>
      <c r="J213" s="37"/>
      <c r="K2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" spans="1:15">
      <c r="A214" s="33">
        <f>IF(Table2[[#This Row],[TT]]&lt;1,"",COUNT(A$2:A213)+1)</f>
        <v>208</v>
      </c>
      <c r="B214" s="34" t="s">
        <v>371</v>
      </c>
      <c r="C214" s="35">
        <v>3</v>
      </c>
      <c r="D214" s="35" t="s">
        <v>82</v>
      </c>
      <c r="E2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" s="36" t="str">
        <f>IF(Table2[[#This Row],[M1A]]="","",Table2[[#This Row],[M1A]]-Table2[[#This Row],[AWAL]])</f>
        <v/>
      </c>
      <c r="I214" s="36" t="str">
        <f>IF(Table2[[#This Row],[M2A]]="","",SUM(Table2[[#This Row],[M2A]]-(IF(Table2[[#This Row],[M1A]]="",Table2[[#This Row],[AWAL]],Table2[[#This Row],[M1A]]))))</f>
        <v/>
      </c>
      <c r="J214" s="37"/>
      <c r="K2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" spans="1:15">
      <c r="A215" s="33">
        <f>IF(Table2[[#This Row],[TT]]&lt;1,"",COUNT(A$2:A214)+1)</f>
        <v>209</v>
      </c>
      <c r="B215" s="34" t="s">
        <v>372</v>
      </c>
      <c r="C215" s="35">
        <v>2</v>
      </c>
      <c r="D215" s="35" t="s">
        <v>143</v>
      </c>
      <c r="E2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5" s="36" t="str">
        <f>IF(Table2[[#This Row],[M1A]]="","",Table2[[#This Row],[M1A]]-Table2[[#This Row],[AWAL]])</f>
        <v/>
      </c>
      <c r="I215" s="36" t="str">
        <f>IF(Table2[[#This Row],[M2A]]="","",SUM(Table2[[#This Row],[M2A]]-(IF(Table2[[#This Row],[M1A]]="",Table2[[#This Row],[AWAL]],Table2[[#This Row],[M1A]]))))</f>
        <v/>
      </c>
      <c r="J215" s="37"/>
      <c r="K2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" spans="1:15">
      <c r="A216" s="33">
        <f>IF(Table2[[#This Row],[TT]]&lt;1,"",COUNT(A$2:A215)+1)</f>
        <v>210</v>
      </c>
      <c r="B216" s="34" t="s">
        <v>373</v>
      </c>
      <c r="C216" s="35">
        <v>3</v>
      </c>
      <c r="D216" s="35" t="s">
        <v>350</v>
      </c>
      <c r="E2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6" s="36" t="str">
        <f>IF(Table2[[#This Row],[M1A]]="","",Table2[[#This Row],[M1A]]-Table2[[#This Row],[AWAL]])</f>
        <v/>
      </c>
      <c r="I216" s="36" t="str">
        <f>IF(Table2[[#This Row],[M2A]]="","",SUM(Table2[[#This Row],[M2A]]-(IF(Table2[[#This Row],[M1A]]="",Table2[[#This Row],[AWAL]],Table2[[#This Row],[M1A]]))))</f>
        <v/>
      </c>
      <c r="J216" s="37"/>
      <c r="K2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" spans="1:15">
      <c r="A217" s="33">
        <f>IF(Table2[[#This Row],[TT]]&lt;1,"",COUNT(A$2:A216)+1)</f>
        <v>211</v>
      </c>
      <c r="B217" s="34" t="s">
        <v>374</v>
      </c>
      <c r="C217" s="35">
        <v>1</v>
      </c>
      <c r="D217" s="35" t="s">
        <v>68</v>
      </c>
      <c r="E2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7" s="36" t="str">
        <f>IF(Table2[[#This Row],[M1A]]="","",Table2[[#This Row],[M1A]]-Table2[[#This Row],[AWAL]])</f>
        <v/>
      </c>
      <c r="I217" s="36" t="str">
        <f>IF(Table2[[#This Row],[M2A]]="","",SUM(Table2[[#This Row],[M2A]]-(IF(Table2[[#This Row],[M1A]]="",Table2[[#This Row],[AWAL]],Table2[[#This Row],[M1A]]))))</f>
        <v/>
      </c>
      <c r="J217" s="37"/>
      <c r="K2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" spans="1:15">
      <c r="A218" s="33">
        <f>IF(Table2[[#This Row],[TT]]&lt;1,"",COUNT(A$2:A217)+1)</f>
        <v>212</v>
      </c>
      <c r="B218" s="34" t="s">
        <v>375</v>
      </c>
      <c r="C218" s="35">
        <v>2</v>
      </c>
      <c r="D218" s="35" t="s">
        <v>376</v>
      </c>
      <c r="E2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" s="36" t="str">
        <f>IF(Table2[[#This Row],[M1A]]="","",Table2[[#This Row],[M1A]]-Table2[[#This Row],[AWAL]])</f>
        <v/>
      </c>
      <c r="I218" s="36" t="str">
        <f>IF(Table2[[#This Row],[M2A]]="","",SUM(Table2[[#This Row],[M2A]]-(IF(Table2[[#This Row],[M1A]]="",Table2[[#This Row],[AWAL]],Table2[[#This Row],[M1A]]))))</f>
        <v/>
      </c>
      <c r="J218" s="37"/>
      <c r="K2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" spans="1:15">
      <c r="A219" s="33">
        <f>IF(Table2[[#This Row],[TT]]&lt;1,"",COUNT(A$2:A218)+1)</f>
        <v>213</v>
      </c>
      <c r="B219" s="41" t="s">
        <v>377</v>
      </c>
      <c r="C219" s="42">
        <v>3</v>
      </c>
      <c r="D219" s="42" t="s">
        <v>376</v>
      </c>
      <c r="E2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9" s="36" t="str">
        <f>IF(Table2[[#This Row],[M1A]]="","",Table2[[#This Row],[M1A]]-Table2[[#This Row],[AWAL]])</f>
        <v/>
      </c>
      <c r="I219" s="36" t="str">
        <f>IF(Table2[[#This Row],[M2A]]="","",SUM(Table2[[#This Row],[M2A]]-(IF(Table2[[#This Row],[M1A]]="",Table2[[#This Row],[AWAL]],Table2[[#This Row],[M1A]]))))</f>
        <v/>
      </c>
      <c r="J219" s="37"/>
      <c r="K2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" spans="1:15">
      <c r="A220" s="33">
        <f>IF(Table2[[#This Row],[TT]]&lt;1,"",COUNT(A$2:A219)+1)</f>
        <v>214</v>
      </c>
      <c r="B220" s="34" t="s">
        <v>378</v>
      </c>
      <c r="C220" s="35">
        <v>3</v>
      </c>
      <c r="D220" s="35" t="s">
        <v>59</v>
      </c>
      <c r="E2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" s="36" t="str">
        <f>IF(Table2[[#This Row],[M1A]]="","",Table2[[#This Row],[M1A]]-Table2[[#This Row],[AWAL]])</f>
        <v/>
      </c>
      <c r="I220" s="36" t="str">
        <f>IF(Table2[[#This Row],[M2A]]="","",SUM(Table2[[#This Row],[M2A]]-(IF(Table2[[#This Row],[M1A]]="",Table2[[#This Row],[AWAL]],Table2[[#This Row],[M1A]]))))</f>
        <v/>
      </c>
      <c r="J220" s="37"/>
      <c r="K2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" spans="1:15">
      <c r="A221" s="33">
        <f>IF(Table2[[#This Row],[TT]]&lt;1,"",COUNT(A$2:A220)+1)</f>
        <v>215</v>
      </c>
      <c r="B221" s="34" t="s">
        <v>379</v>
      </c>
      <c r="C221" s="35">
        <v>5</v>
      </c>
      <c r="D221" s="35" t="s">
        <v>39</v>
      </c>
      <c r="E2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1" s="36" t="str">
        <f>IF(Table2[[#This Row],[M1A]]="","",Table2[[#This Row],[M1A]]-Table2[[#This Row],[AWAL]])</f>
        <v/>
      </c>
      <c r="I221" s="36" t="str">
        <f>IF(Table2[[#This Row],[M2A]]="","",SUM(Table2[[#This Row],[M2A]]-(IF(Table2[[#This Row],[M1A]]="",Table2[[#This Row],[AWAL]],Table2[[#This Row],[M1A]]))))</f>
        <v/>
      </c>
      <c r="J221" s="37"/>
      <c r="K2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" spans="1:15">
      <c r="A222" s="33">
        <f>IF(Table2[[#This Row],[TT]]&lt;1,"",COUNT(A$2:A221)+1)</f>
        <v>216</v>
      </c>
      <c r="B222" s="34" t="s">
        <v>380</v>
      </c>
      <c r="C222" s="35">
        <v>9</v>
      </c>
      <c r="D222" s="35" t="s">
        <v>39</v>
      </c>
      <c r="E2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2" s="36" t="str">
        <f>IF(Table2[[#This Row],[M1A]]="","",Table2[[#This Row],[M1A]]-Table2[[#This Row],[AWAL]])</f>
        <v/>
      </c>
      <c r="I222" s="36" t="str">
        <f>IF(Table2[[#This Row],[M2A]]="","",SUM(Table2[[#This Row],[M2A]]-(IF(Table2[[#This Row],[M1A]]="",Table2[[#This Row],[AWAL]],Table2[[#This Row],[M1A]]))))</f>
        <v/>
      </c>
      <c r="J222" s="37"/>
      <c r="K2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" spans="1:15">
      <c r="A223" s="33">
        <f>IF(Table2[[#This Row],[TT]]&lt;1,"",COUNT(A$2:A222)+1)</f>
        <v>217</v>
      </c>
      <c r="B223" s="34" t="s">
        <v>381</v>
      </c>
      <c r="C223" s="35">
        <v>1</v>
      </c>
      <c r="D223" s="35" t="s">
        <v>94</v>
      </c>
      <c r="E2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" s="36" t="str">
        <f>IF(Table2[[#This Row],[M1A]]="","",Table2[[#This Row],[M1A]]-Table2[[#This Row],[AWAL]])</f>
        <v/>
      </c>
      <c r="I223" s="36" t="str">
        <f>IF(Table2[[#This Row],[M2A]]="","",SUM(Table2[[#This Row],[M2A]]-(IF(Table2[[#This Row],[M1A]]="",Table2[[#This Row],[AWAL]],Table2[[#This Row],[M1A]]))))</f>
        <v/>
      </c>
      <c r="J223" s="37"/>
      <c r="K2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" spans="1:15">
      <c r="A224" s="33">
        <f>IF(Table2[[#This Row],[TT]]&lt;1,"",COUNT(A$2:A223)+1)</f>
        <v>218</v>
      </c>
      <c r="B224" s="34" t="s">
        <v>382</v>
      </c>
      <c r="C224" s="35">
        <v>9</v>
      </c>
      <c r="D224" s="35">
        <v>100</v>
      </c>
      <c r="E2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4" s="36" t="str">
        <f>IF(Table2[[#This Row],[M1A]]="","",Table2[[#This Row],[M1A]]-Table2[[#This Row],[AWAL]])</f>
        <v/>
      </c>
      <c r="I224" s="36" t="str">
        <f>IF(Table2[[#This Row],[M2A]]="","",SUM(Table2[[#This Row],[M2A]]-(IF(Table2[[#This Row],[M1A]]="",Table2[[#This Row],[AWAL]],Table2[[#This Row],[M1A]]))))</f>
        <v/>
      </c>
      <c r="J224" s="37"/>
      <c r="K2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" spans="1:15">
      <c r="A225" s="33">
        <f>IF(Table2[[#This Row],[TT]]&lt;1,"",COUNT(A$2:A224)+1)</f>
        <v>219</v>
      </c>
      <c r="B225" s="34" t="s">
        <v>383</v>
      </c>
      <c r="C225" s="35">
        <v>39</v>
      </c>
      <c r="D225" s="35">
        <v>100</v>
      </c>
      <c r="E2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F225" s="36">
        <v>38</v>
      </c>
      <c r="G225" s="36">
        <f>IF(Table2[[#This Row],[M1A]]="","",Table2[[#This Row],[M1A]]-Table2[[#This Row],[AWAL]])</f>
        <v>-1</v>
      </c>
      <c r="I225" s="36" t="str">
        <f>IF(Table2[[#This Row],[M2A]]="","",SUM(Table2[[#This Row],[M2A]]-(IF(Table2[[#This Row],[M1A]]="",Table2[[#This Row],[AWAL]],Table2[[#This Row],[M1A]]))))</f>
        <v/>
      </c>
      <c r="J225" s="37"/>
      <c r="K2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26" spans="1:15">
      <c r="A226" s="33">
        <f>IF(Table2[[#This Row],[TT]]&lt;1,"",COUNT(A$2:A225)+1)</f>
        <v>220</v>
      </c>
      <c r="B226" s="34" t="s">
        <v>384</v>
      </c>
      <c r="C226" s="35">
        <v>1</v>
      </c>
      <c r="D226" s="35">
        <v>100</v>
      </c>
      <c r="E2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" s="36" t="str">
        <f>IF(Table2[[#This Row],[M1A]]="","",Table2[[#This Row],[M1A]]-Table2[[#This Row],[AWAL]])</f>
        <v/>
      </c>
      <c r="I226" s="36" t="str">
        <f>IF(Table2[[#This Row],[M2A]]="","",SUM(Table2[[#This Row],[M2A]]-(IF(Table2[[#This Row],[M1A]]="",Table2[[#This Row],[AWAL]],Table2[[#This Row],[M1A]]))))</f>
        <v/>
      </c>
      <c r="J226" s="37"/>
      <c r="K2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" spans="1:15">
      <c r="A227" s="33">
        <f>IF(Table2[[#This Row],[TT]]&lt;1,"",COUNT(A$2:A226)+1)</f>
        <v>221</v>
      </c>
      <c r="B227" s="34" t="s">
        <v>385</v>
      </c>
      <c r="C227" s="35">
        <v>13</v>
      </c>
      <c r="D227" s="35">
        <v>100</v>
      </c>
      <c r="E2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7" s="36" t="str">
        <f>IF(Table2[[#This Row],[M1A]]="","",Table2[[#This Row],[M1A]]-Table2[[#This Row],[AWAL]])</f>
        <v/>
      </c>
      <c r="I227" s="36" t="str">
        <f>IF(Table2[[#This Row],[M2A]]="","",SUM(Table2[[#This Row],[M2A]]-(IF(Table2[[#This Row],[M1A]]="",Table2[[#This Row],[AWAL]],Table2[[#This Row],[M1A]]))))</f>
        <v/>
      </c>
      <c r="J227" s="37"/>
      <c r="K2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" spans="1:15">
      <c r="A228" s="33">
        <f>IF(Table2[[#This Row],[TT]]&lt;1,"",COUNT(A$2:A227)+1)</f>
        <v>222</v>
      </c>
      <c r="B228" s="34" t="s">
        <v>386</v>
      </c>
      <c r="C228" s="35">
        <v>10</v>
      </c>
      <c r="D228" s="35">
        <v>100</v>
      </c>
      <c r="E2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28" s="36" t="str">
        <f>IF(Table2[[#This Row],[M1A]]="","",Table2[[#This Row],[M1A]]-Table2[[#This Row],[AWAL]])</f>
        <v/>
      </c>
      <c r="I228" s="36" t="str">
        <f>IF(Table2[[#This Row],[M2A]]="","",SUM(Table2[[#This Row],[M2A]]-(IF(Table2[[#This Row],[M1A]]="",Table2[[#This Row],[AWAL]],Table2[[#This Row],[M1A]]))))</f>
        <v/>
      </c>
      <c r="J228" s="37"/>
      <c r="K2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" spans="1:15">
      <c r="A229" s="33">
        <f>IF(Table2[[#This Row],[TT]]&lt;1,"",COUNT(A$2:A228)+1)</f>
        <v>223</v>
      </c>
      <c r="B229" s="41" t="s">
        <v>387</v>
      </c>
      <c r="C229" s="42">
        <v>16</v>
      </c>
      <c r="D229" s="42">
        <v>100</v>
      </c>
      <c r="E2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29" s="36" t="str">
        <f>IF(Table2[[#This Row],[M1A]]="","",Table2[[#This Row],[M1A]]-Table2[[#This Row],[AWAL]])</f>
        <v/>
      </c>
      <c r="I229" s="36" t="str">
        <f>IF(Table2[[#This Row],[M2A]]="","",SUM(Table2[[#This Row],[M2A]]-(IF(Table2[[#This Row],[M1A]]="",Table2[[#This Row],[AWAL]],Table2[[#This Row],[M1A]]))))</f>
        <v/>
      </c>
      <c r="J229" s="37"/>
      <c r="K2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" spans="1:15">
      <c r="A230" s="33">
        <f>IF(Table2[[#This Row],[TT]]&lt;1,"",COUNT(A$2:A229)+1)</f>
        <v>224</v>
      </c>
      <c r="B230" s="34" t="s">
        <v>388</v>
      </c>
      <c r="C230" s="35">
        <v>11</v>
      </c>
      <c r="D230" s="35">
        <v>100</v>
      </c>
      <c r="E2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0" s="36" t="str">
        <f>IF(Table2[[#This Row],[M1A]]="","",Table2[[#This Row],[M1A]]-Table2[[#This Row],[AWAL]])</f>
        <v/>
      </c>
      <c r="I230" s="36" t="str">
        <f>IF(Table2[[#This Row],[M2A]]="","",SUM(Table2[[#This Row],[M2A]]-(IF(Table2[[#This Row],[M1A]]="",Table2[[#This Row],[AWAL]],Table2[[#This Row],[M1A]]))))</f>
        <v/>
      </c>
      <c r="J230" s="37"/>
      <c r="K2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" spans="1:15">
      <c r="A231" s="33">
        <f>IF(Table2[[#This Row],[TT]]&lt;1,"",COUNT(A$2:A230)+1)</f>
        <v>225</v>
      </c>
      <c r="B231" s="34" t="s">
        <v>389</v>
      </c>
      <c r="C231" s="35">
        <v>11</v>
      </c>
      <c r="D231" s="35">
        <v>100</v>
      </c>
      <c r="E2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1" s="36" t="str">
        <f>IF(Table2[[#This Row],[M1A]]="","",Table2[[#This Row],[M1A]]-Table2[[#This Row],[AWAL]])</f>
        <v/>
      </c>
      <c r="I231" s="36" t="str">
        <f>IF(Table2[[#This Row],[M2A]]="","",SUM(Table2[[#This Row],[M2A]]-(IF(Table2[[#This Row],[M1A]]="",Table2[[#This Row],[AWAL]],Table2[[#This Row],[M1A]]))))</f>
        <v/>
      </c>
      <c r="J231" s="37"/>
      <c r="K2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" spans="1:15">
      <c r="A232" s="33">
        <f>IF(Table2[[#This Row],[TT]]&lt;1,"",COUNT(A$2:A231)+1)</f>
        <v>226</v>
      </c>
      <c r="B232" s="34" t="s">
        <v>390</v>
      </c>
      <c r="C232" s="35">
        <v>10</v>
      </c>
      <c r="D232" s="35">
        <v>100</v>
      </c>
      <c r="E2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2" s="36" t="str">
        <f>IF(Table2[[#This Row],[M1A]]="","",Table2[[#This Row],[M1A]]-Table2[[#This Row],[AWAL]])</f>
        <v/>
      </c>
      <c r="I232" s="36" t="str">
        <f>IF(Table2[[#This Row],[M2A]]="","",SUM(Table2[[#This Row],[M2A]]-(IF(Table2[[#This Row],[M1A]]="",Table2[[#This Row],[AWAL]],Table2[[#This Row],[M1A]]))))</f>
        <v/>
      </c>
      <c r="J232" s="37"/>
      <c r="K2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" spans="1:15">
      <c r="A233" s="33">
        <f>IF(Table2[[#This Row],[TT]]&lt;1,"",COUNT(A$2:A232)+1)</f>
        <v>227</v>
      </c>
      <c r="B233" s="34" t="s">
        <v>391</v>
      </c>
      <c r="C233" s="35">
        <v>9</v>
      </c>
      <c r="D233" s="35">
        <v>100</v>
      </c>
      <c r="E2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3" s="36" t="str">
        <f>IF(Table2[[#This Row],[M1A]]="","",Table2[[#This Row],[M1A]]-Table2[[#This Row],[AWAL]])</f>
        <v/>
      </c>
      <c r="I233" s="36" t="str">
        <f>IF(Table2[[#This Row],[M2A]]="","",SUM(Table2[[#This Row],[M2A]]-(IF(Table2[[#This Row],[M1A]]="",Table2[[#This Row],[AWAL]],Table2[[#This Row],[M1A]]))))</f>
        <v/>
      </c>
      <c r="J233" s="37"/>
      <c r="K2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" spans="1:15">
      <c r="A234" s="33">
        <f>IF(Table2[[#This Row],[TT]]&lt;1,"",COUNT(A$2:A233)+1)</f>
        <v>228</v>
      </c>
      <c r="B234" s="34" t="s">
        <v>392</v>
      </c>
      <c r="C234" s="35">
        <v>12</v>
      </c>
      <c r="D234" s="35">
        <v>100</v>
      </c>
      <c r="E2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4" s="36" t="str">
        <f>IF(Table2[[#This Row],[M1A]]="","",Table2[[#This Row],[M1A]]-Table2[[#This Row],[AWAL]])</f>
        <v/>
      </c>
      <c r="I234" s="36" t="str">
        <f>IF(Table2[[#This Row],[M2A]]="","",SUM(Table2[[#This Row],[M2A]]-(IF(Table2[[#This Row],[M1A]]="",Table2[[#This Row],[AWAL]],Table2[[#This Row],[M1A]]))))</f>
        <v/>
      </c>
      <c r="J234" s="37"/>
      <c r="K2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" spans="1:15">
      <c r="A235" s="33">
        <f>IF(Table2[[#This Row],[TT]]&lt;1,"",COUNT(A$2:A234)+1)</f>
        <v>229</v>
      </c>
      <c r="B235" s="34" t="s">
        <v>393</v>
      </c>
      <c r="C235" s="35">
        <v>7</v>
      </c>
      <c r="D235" s="35">
        <v>100</v>
      </c>
      <c r="E2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5" s="36" t="str">
        <f>IF(Table2[[#This Row],[M1A]]="","",Table2[[#This Row],[M1A]]-Table2[[#This Row],[AWAL]])</f>
        <v/>
      </c>
      <c r="I235" s="36" t="str">
        <f>IF(Table2[[#This Row],[M2A]]="","",SUM(Table2[[#This Row],[M2A]]-(IF(Table2[[#This Row],[M1A]]="",Table2[[#This Row],[AWAL]],Table2[[#This Row],[M1A]]))))</f>
        <v/>
      </c>
      <c r="J235" s="37"/>
      <c r="K2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" spans="1:15">
      <c r="A236" s="33">
        <f>IF(Table2[[#This Row],[TT]]&lt;1,"",COUNT(A$2:A235)+1)</f>
        <v>230</v>
      </c>
      <c r="B236" s="49" t="s">
        <v>394</v>
      </c>
      <c r="C236" s="35">
        <v>11</v>
      </c>
      <c r="D236" s="35">
        <v>100</v>
      </c>
      <c r="E2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6" s="36" t="str">
        <f>IF(Table2[[#This Row],[M1A]]="","",Table2[[#This Row],[M1A]]-Table2[[#This Row],[AWAL]])</f>
        <v/>
      </c>
      <c r="I236" s="36" t="str">
        <f>IF(Table2[[#This Row],[M2A]]="","",SUM(Table2[[#This Row],[M2A]]-(IF(Table2[[#This Row],[M1A]]="",Table2[[#This Row],[AWAL]],Table2[[#This Row],[M1A]]))))</f>
        <v/>
      </c>
      <c r="J236" s="37"/>
      <c r="K2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" spans="1:15">
      <c r="A237" s="33">
        <f>IF(Table2[[#This Row],[TT]]&lt;1,"",COUNT(A$2:A236)+1)</f>
        <v>231</v>
      </c>
      <c r="B237" s="49" t="s">
        <v>395</v>
      </c>
      <c r="C237" s="35">
        <v>9</v>
      </c>
      <c r="D237" s="35">
        <v>100</v>
      </c>
      <c r="E2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7" s="36" t="str">
        <f>IF(Table2[[#This Row],[M1A]]="","",Table2[[#This Row],[M1A]]-Table2[[#This Row],[AWAL]])</f>
        <v/>
      </c>
      <c r="I237" s="36" t="str">
        <f>IF(Table2[[#This Row],[M2A]]="","",SUM(Table2[[#This Row],[M2A]]-(IF(Table2[[#This Row],[M1A]]="",Table2[[#This Row],[AWAL]],Table2[[#This Row],[M1A]]))))</f>
        <v/>
      </c>
      <c r="J237" s="37"/>
      <c r="K2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" spans="1:15">
      <c r="A238" s="33">
        <f>IF(Table2[[#This Row],[TT]]&lt;1,"",COUNT(A$2:A237)+1)</f>
        <v>232</v>
      </c>
      <c r="B238" s="49" t="s">
        <v>396</v>
      </c>
      <c r="C238" s="35">
        <v>6</v>
      </c>
      <c r="D238" s="35">
        <v>100</v>
      </c>
      <c r="E2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8" s="36" t="str">
        <f>IF(Table2[[#This Row],[M1A]]="","",Table2[[#This Row],[M1A]]-Table2[[#This Row],[AWAL]])</f>
        <v/>
      </c>
      <c r="I238" s="36" t="str">
        <f>IF(Table2[[#This Row],[M2A]]="","",SUM(Table2[[#This Row],[M2A]]-(IF(Table2[[#This Row],[M1A]]="",Table2[[#This Row],[AWAL]],Table2[[#This Row],[M1A]]))))</f>
        <v/>
      </c>
      <c r="J238" s="37"/>
      <c r="K2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" spans="1:15">
      <c r="A239" s="33">
        <f>IF(Table2[[#This Row],[TT]]&lt;1,"",COUNT(A$2:A238)+1)</f>
        <v>233</v>
      </c>
      <c r="B239" s="49" t="s">
        <v>397</v>
      </c>
      <c r="C239" s="35">
        <v>3</v>
      </c>
      <c r="D239" s="35">
        <v>100</v>
      </c>
      <c r="E2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" s="36" t="str">
        <f>IF(Table2[[#This Row],[M1A]]="","",Table2[[#This Row],[M1A]]-Table2[[#This Row],[AWAL]])</f>
        <v/>
      </c>
      <c r="I239" s="36" t="str">
        <f>IF(Table2[[#This Row],[M2A]]="","",SUM(Table2[[#This Row],[M2A]]-(IF(Table2[[#This Row],[M1A]]="",Table2[[#This Row],[AWAL]],Table2[[#This Row],[M1A]]))))</f>
        <v/>
      </c>
      <c r="J239" s="37"/>
      <c r="K2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" spans="1:15">
      <c r="A240" s="33" t="str">
        <f>IF(Table2[[#This Row],[TT]]&lt;1,"",COUNT(A$2:A239)+1)</f>
        <v/>
      </c>
      <c r="B240" s="49" t="s">
        <v>398</v>
      </c>
      <c r="C240" s="35">
        <v>1</v>
      </c>
      <c r="D240" s="35">
        <v>100</v>
      </c>
      <c r="E2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40" s="36">
        <v>0</v>
      </c>
      <c r="G240" s="36">
        <f>IF(Table2[[#This Row],[M1A]]="","",Table2[[#This Row],[M1A]]-Table2[[#This Row],[AWAL]])</f>
        <v>-1</v>
      </c>
      <c r="I240" s="36" t="str">
        <f>IF(Table2[[#This Row],[M2A]]="","",SUM(Table2[[#This Row],[M2A]]-(IF(Table2[[#This Row],[M1A]]="",Table2[[#This Row],[AWAL]],Table2[[#This Row],[M1A]]))))</f>
        <v/>
      </c>
      <c r="J240" s="37"/>
      <c r="K2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1" spans="1:15">
      <c r="A241" s="33">
        <f>IF(Table2[[#This Row],[TT]]&lt;1,"",COUNT(A$2:A240)+1)</f>
        <v>234</v>
      </c>
      <c r="B241" s="49" t="s">
        <v>399</v>
      </c>
      <c r="C241" s="35">
        <v>1</v>
      </c>
      <c r="D241" s="35" t="s">
        <v>400</v>
      </c>
      <c r="E2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" s="36" t="str">
        <f>IF(Table2[[#This Row],[M1A]]="","",Table2[[#This Row],[M1A]]-Table2[[#This Row],[AWAL]])</f>
        <v/>
      </c>
      <c r="I241" s="36" t="str">
        <f>IF(Table2[[#This Row],[M2A]]="","",SUM(Table2[[#This Row],[M2A]]-(IF(Table2[[#This Row],[M1A]]="",Table2[[#This Row],[AWAL]],Table2[[#This Row],[M1A]]))))</f>
        <v/>
      </c>
      <c r="J241" s="37"/>
      <c r="K2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" spans="1:15">
      <c r="A242" s="33">
        <f>IF(Table2[[#This Row],[TT]]&lt;1,"",COUNT(A$2:A241)+1)</f>
        <v>235</v>
      </c>
      <c r="B242" s="49" t="s">
        <v>401</v>
      </c>
      <c r="C242" s="35">
        <v>1</v>
      </c>
      <c r="D242" s="35" t="s">
        <v>94</v>
      </c>
      <c r="E2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2" s="36" t="str">
        <f>IF(Table2[[#This Row],[M1A]]="","",Table2[[#This Row],[M1A]]-Table2[[#This Row],[AWAL]])</f>
        <v/>
      </c>
      <c r="I242" s="36" t="str">
        <f>IF(Table2[[#This Row],[M2A]]="","",SUM(Table2[[#This Row],[M2A]]-(IF(Table2[[#This Row],[M1A]]="",Table2[[#This Row],[AWAL]],Table2[[#This Row],[M1A]]))))</f>
        <v/>
      </c>
      <c r="J242" s="37"/>
      <c r="K2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" spans="1:15">
      <c r="A243" s="33">
        <f>IF(Table2[[#This Row],[TT]]&lt;1,"",COUNT(A$2:A242)+1)</f>
        <v>236</v>
      </c>
      <c r="B243" s="49" t="s">
        <v>402</v>
      </c>
      <c r="C243" s="35">
        <v>1</v>
      </c>
      <c r="D243" s="35" t="s">
        <v>94</v>
      </c>
      <c r="E2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" s="36" t="str">
        <f>IF(Table2[[#This Row],[M1A]]="","",Table2[[#This Row],[M1A]]-Table2[[#This Row],[AWAL]])</f>
        <v/>
      </c>
      <c r="I243" s="36" t="str">
        <f>IF(Table2[[#This Row],[M2A]]="","",SUM(Table2[[#This Row],[M2A]]-(IF(Table2[[#This Row],[M1A]]="",Table2[[#This Row],[AWAL]],Table2[[#This Row],[M1A]]))))</f>
        <v/>
      </c>
      <c r="J243" s="37"/>
      <c r="K2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" spans="1:15">
      <c r="A244" s="33">
        <f>IF(Table2[[#This Row],[TT]]&lt;1,"",COUNT(A$2:A243)+1)</f>
        <v>237</v>
      </c>
      <c r="B244" s="49" t="s">
        <v>403</v>
      </c>
      <c r="C244" s="35">
        <v>3</v>
      </c>
      <c r="D244" s="35" t="s">
        <v>94</v>
      </c>
      <c r="E2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4" s="36" t="str">
        <f>IF(Table2[[#This Row],[M1A]]="","",Table2[[#This Row],[M1A]]-Table2[[#This Row],[AWAL]])</f>
        <v/>
      </c>
      <c r="I244" s="36" t="str">
        <f>IF(Table2[[#This Row],[M2A]]="","",SUM(Table2[[#This Row],[M2A]]-(IF(Table2[[#This Row],[M1A]]="",Table2[[#This Row],[AWAL]],Table2[[#This Row],[M1A]]))))</f>
        <v/>
      </c>
      <c r="J244" s="37"/>
      <c r="K2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5" spans="1:15">
      <c r="A245" s="33">
        <f>IF(Table2[[#This Row],[TT]]&lt;1,"",COUNT(A$2:A244)+1)</f>
        <v>238</v>
      </c>
      <c r="B245" s="49" t="s">
        <v>404</v>
      </c>
      <c r="C245" s="35">
        <v>1</v>
      </c>
      <c r="D245" s="35" t="s">
        <v>94</v>
      </c>
      <c r="E2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" s="36" t="str">
        <f>IF(Table2[[#This Row],[M1A]]="","",Table2[[#This Row],[M1A]]-Table2[[#This Row],[AWAL]])</f>
        <v/>
      </c>
      <c r="I245" s="36" t="str">
        <f>IF(Table2[[#This Row],[M2A]]="","",SUM(Table2[[#This Row],[M2A]]-(IF(Table2[[#This Row],[M1A]]="",Table2[[#This Row],[AWAL]],Table2[[#This Row],[M1A]]))))</f>
        <v/>
      </c>
      <c r="J245" s="37"/>
      <c r="K2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6" spans="1:15">
      <c r="A246" s="33">
        <f>IF(Table2[[#This Row],[TT]]&lt;1,"",COUNT(A$2:A245)+1)</f>
        <v>239</v>
      </c>
      <c r="B246" s="49" t="s">
        <v>405</v>
      </c>
      <c r="C246" s="35">
        <v>10</v>
      </c>
      <c r="D246" s="35" t="s">
        <v>28</v>
      </c>
      <c r="E2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46" s="36" t="str">
        <f>IF(Table2[[#This Row],[M1A]]="","",Table2[[#This Row],[M1A]]-Table2[[#This Row],[AWAL]])</f>
        <v/>
      </c>
      <c r="I246" s="36" t="str">
        <f>IF(Table2[[#This Row],[M2A]]="","",SUM(Table2[[#This Row],[M2A]]-(IF(Table2[[#This Row],[M1A]]="",Table2[[#This Row],[AWAL]],Table2[[#This Row],[M1A]]))))</f>
        <v/>
      </c>
      <c r="J246" s="37"/>
      <c r="K2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7" spans="1:15">
      <c r="A247" s="33">
        <f>IF(Table2[[#This Row],[TT]]&lt;1,"",COUNT(A$2:A246)+1)</f>
        <v>240</v>
      </c>
      <c r="B247" s="49" t="s">
        <v>406</v>
      </c>
      <c r="C247" s="35">
        <v>2</v>
      </c>
      <c r="D247" s="35">
        <v>50</v>
      </c>
      <c r="E2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" s="36" t="str">
        <f>IF(Table2[[#This Row],[M1A]]="","",Table2[[#This Row],[M1A]]-Table2[[#This Row],[AWAL]])</f>
        <v/>
      </c>
      <c r="I247" s="36" t="str">
        <f>IF(Table2[[#This Row],[M2A]]="","",SUM(Table2[[#This Row],[M2A]]-(IF(Table2[[#This Row],[M1A]]="",Table2[[#This Row],[AWAL]],Table2[[#This Row],[M1A]]))))</f>
        <v/>
      </c>
      <c r="J247" s="37"/>
      <c r="K2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8" spans="1:15">
      <c r="A248" s="33" t="str">
        <f>IF(Table2[[#This Row],[TT]]&lt;1,"",COUNT(A$2:A247)+1)</f>
        <v/>
      </c>
      <c r="B248" s="49" t="s">
        <v>407</v>
      </c>
      <c r="C248" s="35">
        <v>1</v>
      </c>
      <c r="D248" s="35" t="s">
        <v>94</v>
      </c>
      <c r="E2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48" s="36">
        <v>0</v>
      </c>
      <c r="G248" s="36">
        <f>IF(Table2[[#This Row],[M1A]]="","",Table2[[#This Row],[M1A]]-Table2[[#This Row],[AWAL]])</f>
        <v>-1</v>
      </c>
      <c r="I248" s="36" t="str">
        <f>IF(Table2[[#This Row],[M2A]]="","",SUM(Table2[[#This Row],[M2A]]-(IF(Table2[[#This Row],[M1A]]="",Table2[[#This Row],[AWAL]],Table2[[#This Row],[M1A]]))))</f>
        <v/>
      </c>
      <c r="J248" s="37"/>
      <c r="K2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49" spans="1:15">
      <c r="A249" s="33">
        <f>IF(Table2[[#This Row],[TT]]&lt;1,"",COUNT(A$2:A248)+1)</f>
        <v>241</v>
      </c>
      <c r="B249" s="49" t="s">
        <v>408</v>
      </c>
      <c r="C249" s="35">
        <v>37</v>
      </c>
      <c r="D249" s="35" t="s">
        <v>409</v>
      </c>
      <c r="E2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49" s="36" t="str">
        <f>IF(Table2[[#This Row],[M1A]]="","",Table2[[#This Row],[M1A]]-Table2[[#This Row],[AWAL]])</f>
        <v/>
      </c>
      <c r="I249" s="36" t="str">
        <f>IF(Table2[[#This Row],[M2A]]="","",SUM(Table2[[#This Row],[M2A]]-(IF(Table2[[#This Row],[M1A]]="",Table2[[#This Row],[AWAL]],Table2[[#This Row],[M1A]]))))</f>
        <v/>
      </c>
      <c r="J249" s="37"/>
      <c r="K2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0" spans="1:15">
      <c r="A250" s="33">
        <f>IF(Table2[[#This Row],[TT]]&lt;1,"",COUNT(A$2:A249)+1)</f>
        <v>242</v>
      </c>
      <c r="B250" s="49" t="s">
        <v>410</v>
      </c>
      <c r="C250" s="35">
        <v>4</v>
      </c>
      <c r="D250" s="35" t="s">
        <v>411</v>
      </c>
      <c r="E2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0" s="36" t="str">
        <f>IF(Table2[[#This Row],[M1A]]="","",Table2[[#This Row],[M1A]]-Table2[[#This Row],[AWAL]])</f>
        <v/>
      </c>
      <c r="I250" s="36" t="str">
        <f>IF(Table2[[#This Row],[M2A]]="","",SUM(Table2[[#This Row],[M2A]]-(IF(Table2[[#This Row],[M1A]]="",Table2[[#This Row],[AWAL]],Table2[[#This Row],[M1A]]))))</f>
        <v/>
      </c>
      <c r="J250" s="37"/>
      <c r="K2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1" spans="1:15">
      <c r="A251" s="33">
        <f>IF(Table2[[#This Row],[TT]]&lt;1,"",COUNT(A$2:A250)+1)</f>
        <v>243</v>
      </c>
      <c r="B251" s="34" t="s">
        <v>412</v>
      </c>
      <c r="C251" s="35">
        <v>9</v>
      </c>
      <c r="D251" s="35" t="s">
        <v>413</v>
      </c>
      <c r="E2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51" s="36" t="str">
        <f>IF(Table2[[#This Row],[M1A]]="","",Table2[[#This Row],[M1A]]-Table2[[#This Row],[AWAL]])</f>
        <v/>
      </c>
      <c r="I251" s="36" t="str">
        <f>IF(Table2[[#This Row],[M2A]]="","",SUM(Table2[[#This Row],[M2A]]-(IF(Table2[[#This Row],[M1A]]="",Table2[[#This Row],[AWAL]],Table2[[#This Row],[M1A]]))))</f>
        <v/>
      </c>
      <c r="J251" s="37"/>
      <c r="K2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2" spans="1:15">
      <c r="A252" s="33">
        <f>IF(Table2[[#This Row],[TT]]&lt;1,"",COUNT(A$2:A251)+1)</f>
        <v>244</v>
      </c>
      <c r="B252" s="34" t="s">
        <v>415</v>
      </c>
      <c r="C252" s="35">
        <v>2</v>
      </c>
      <c r="D252" s="35" t="s">
        <v>413</v>
      </c>
      <c r="E2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2" s="36" t="str">
        <f>IF(Table2[[#This Row],[M1A]]="","",Table2[[#This Row],[M1A]]-Table2[[#This Row],[AWAL]])</f>
        <v/>
      </c>
      <c r="I252" s="36" t="str">
        <f>IF(Table2[[#This Row],[M2A]]="","",SUM(Table2[[#This Row],[M2A]]-(IF(Table2[[#This Row],[M1A]]="",Table2[[#This Row],[AWAL]],Table2[[#This Row],[M1A]]))))</f>
        <v/>
      </c>
      <c r="J252" s="37"/>
      <c r="K2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3" spans="1:15">
      <c r="A253" s="33">
        <f>IF(Table2[[#This Row],[TT]]&lt;1,"",COUNT(A$2:A252)+1)</f>
        <v>245</v>
      </c>
      <c r="B253" s="34" t="s">
        <v>416</v>
      </c>
      <c r="C253" s="35">
        <v>2</v>
      </c>
      <c r="D253" s="35" t="s">
        <v>145</v>
      </c>
      <c r="E2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3" s="36" t="str">
        <f>IF(Table2[[#This Row],[M1A]]="","",Table2[[#This Row],[M1A]]-Table2[[#This Row],[AWAL]])</f>
        <v/>
      </c>
      <c r="I253" s="36" t="str">
        <f>IF(Table2[[#This Row],[M2A]]="","",SUM(Table2[[#This Row],[M2A]]-(IF(Table2[[#This Row],[M1A]]="",Table2[[#This Row],[AWAL]],Table2[[#This Row],[M1A]]))))</f>
        <v/>
      </c>
      <c r="J253" s="37"/>
      <c r="K2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4" spans="1:15">
      <c r="A254" s="33">
        <f>IF(Table2[[#This Row],[TT]]&lt;1,"",COUNT(A$2:A253)+1)</f>
        <v>246</v>
      </c>
      <c r="B254" s="34" t="s">
        <v>417</v>
      </c>
      <c r="C254" s="35">
        <v>2</v>
      </c>
      <c r="D254" s="35" t="s">
        <v>196</v>
      </c>
      <c r="E2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4" s="36" t="str">
        <f>IF(Table2[[#This Row],[M1A]]="","",Table2[[#This Row],[M1A]]-Table2[[#This Row],[AWAL]])</f>
        <v/>
      </c>
      <c r="I254" s="36" t="str">
        <f>IF(Table2[[#This Row],[M2A]]="","",SUM(Table2[[#This Row],[M2A]]-(IF(Table2[[#This Row],[M1A]]="",Table2[[#This Row],[AWAL]],Table2[[#This Row],[M1A]]))))</f>
        <v/>
      </c>
      <c r="J254" s="37"/>
      <c r="K2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5" spans="1:15">
      <c r="A255" s="33">
        <f>IF(Table2[[#This Row],[TT]]&lt;1,"",COUNT(A$2:A254)+1)</f>
        <v>247</v>
      </c>
      <c r="B255" s="34" t="s">
        <v>418</v>
      </c>
      <c r="C255" s="35">
        <v>1</v>
      </c>
      <c r="D255" s="35" t="s">
        <v>170</v>
      </c>
      <c r="E2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5" s="36" t="str">
        <f>IF(Table2[[#This Row],[M1A]]="","",Table2[[#This Row],[M1A]]-Table2[[#This Row],[AWAL]])</f>
        <v/>
      </c>
      <c r="I255" s="36" t="str">
        <f>IF(Table2[[#This Row],[M2A]]="","",SUM(Table2[[#This Row],[M2A]]-(IF(Table2[[#This Row],[M1A]]="",Table2[[#This Row],[AWAL]],Table2[[#This Row],[M1A]]))))</f>
        <v/>
      </c>
      <c r="J255" s="37"/>
      <c r="K2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6" spans="1:15">
      <c r="A256" s="33">
        <f>IF(Table2[[#This Row],[TT]]&lt;1,"",COUNT(A$2:A255)+1)</f>
        <v>248</v>
      </c>
      <c r="B256" s="34" t="s">
        <v>419</v>
      </c>
      <c r="C256" s="35">
        <v>8</v>
      </c>
      <c r="D256" s="35" t="s">
        <v>223</v>
      </c>
      <c r="E2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6" s="36" t="str">
        <f>IF(Table2[[#This Row],[M1A]]="","",Table2[[#This Row],[M1A]]-Table2[[#This Row],[AWAL]])</f>
        <v/>
      </c>
      <c r="I256" s="36" t="str">
        <f>IF(Table2[[#This Row],[M2A]]="","",SUM(Table2[[#This Row],[M2A]]-(IF(Table2[[#This Row],[M1A]]="",Table2[[#This Row],[AWAL]],Table2[[#This Row],[M1A]]))))</f>
        <v/>
      </c>
      <c r="J256" s="37"/>
      <c r="K2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7" spans="1:15">
      <c r="A257" s="33">
        <f>IF(Table2[[#This Row],[TT]]&lt;1,"",COUNT(A$2:A256)+1)</f>
        <v>249</v>
      </c>
      <c r="B257" s="34" t="s">
        <v>420</v>
      </c>
      <c r="C257" s="35">
        <v>5</v>
      </c>
      <c r="D257" s="35" t="s">
        <v>68</v>
      </c>
      <c r="E2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7" s="36" t="str">
        <f>IF(Table2[[#This Row],[M1A]]="","",Table2[[#This Row],[M1A]]-Table2[[#This Row],[AWAL]])</f>
        <v/>
      </c>
      <c r="I257" s="36" t="str">
        <f>IF(Table2[[#This Row],[M2A]]="","",SUM(Table2[[#This Row],[M2A]]-(IF(Table2[[#This Row],[M1A]]="",Table2[[#This Row],[AWAL]],Table2[[#This Row],[M1A]]))))</f>
        <v/>
      </c>
      <c r="J257" s="37"/>
      <c r="K2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58" spans="1:15">
      <c r="A258" s="33">
        <f>IF(Table2[[#This Row],[TT]]&lt;1,"",COUNT(A$2:A257)+1)</f>
        <v>250</v>
      </c>
      <c r="B258" s="34" t="s">
        <v>421</v>
      </c>
      <c r="C258" s="35">
        <v>12</v>
      </c>
      <c r="D258" s="35" t="s">
        <v>223</v>
      </c>
      <c r="E2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258" s="36">
        <v>11</v>
      </c>
      <c r="G258" s="36">
        <f>IF(Table2[[#This Row],[M1A]]="","",Table2[[#This Row],[M1A]]-Table2[[#This Row],[AWAL]])</f>
        <v>-1</v>
      </c>
      <c r="I258" s="36" t="str">
        <f>IF(Table2[[#This Row],[M2A]]="","",SUM(Table2[[#This Row],[M2A]]-(IF(Table2[[#This Row],[M1A]]="",Table2[[#This Row],[AWAL]],Table2[[#This Row],[M1A]]))))</f>
        <v/>
      </c>
      <c r="J258" s="37"/>
      <c r="K2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59" spans="1:15">
      <c r="A259" s="33">
        <f>IF(Table2[[#This Row],[TT]]&lt;1,"",COUNT(A$2:A258)+1)</f>
        <v>251</v>
      </c>
      <c r="B259" s="34" t="s">
        <v>2842</v>
      </c>
      <c r="C259" s="35">
        <v>14</v>
      </c>
      <c r="D259" s="35" t="s">
        <v>2893</v>
      </c>
      <c r="E2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59" s="36">
        <v>12</v>
      </c>
      <c r="G259" s="36">
        <f>IF(Table2[[#This Row],[M1A]]="","",Table2[[#This Row],[M1A]]-Table2[[#This Row],[AWAL]])</f>
        <v>-2</v>
      </c>
      <c r="I259" s="36" t="str">
        <f>IF(Table2[[#This Row],[M2A]]="","",SUM(Table2[[#This Row],[M2A]]-(IF(Table2[[#This Row],[M1A]]="",Table2[[#This Row],[AWAL]],Table2[[#This Row],[M1A]]))))</f>
        <v/>
      </c>
      <c r="J259" s="37"/>
      <c r="K2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60" spans="1:15">
      <c r="A260" s="33">
        <f>IF(Table2[[#This Row],[TT]]&lt;1,"",COUNT(A$2:A259)+1)</f>
        <v>252</v>
      </c>
      <c r="B260" s="34" t="s">
        <v>422</v>
      </c>
      <c r="C260" s="35">
        <v>1</v>
      </c>
      <c r="D260" s="35" t="s">
        <v>206</v>
      </c>
      <c r="E2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0" s="36" t="str">
        <f>IF(Table2[[#This Row],[M1A]]="","",Table2[[#This Row],[M1A]]-Table2[[#This Row],[AWAL]])</f>
        <v/>
      </c>
      <c r="I260" s="36" t="str">
        <f>IF(Table2[[#This Row],[M2A]]="","",SUM(Table2[[#This Row],[M2A]]-(IF(Table2[[#This Row],[M1A]]="",Table2[[#This Row],[AWAL]],Table2[[#This Row],[M1A]]))))</f>
        <v/>
      </c>
      <c r="J260" s="37"/>
      <c r="K2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1" spans="1:15">
      <c r="A261" s="33">
        <f>IF(Table2[[#This Row],[TT]]&lt;1,"",COUNT(A$2:A260)+1)</f>
        <v>253</v>
      </c>
      <c r="B261" s="34" t="s">
        <v>423</v>
      </c>
      <c r="C261" s="35">
        <v>6</v>
      </c>
      <c r="D261" s="35" t="s">
        <v>206</v>
      </c>
      <c r="E2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61" s="36" t="str">
        <f>IF(Table2[[#This Row],[M1A]]="","",Table2[[#This Row],[M1A]]-Table2[[#This Row],[AWAL]])</f>
        <v/>
      </c>
      <c r="I261" s="36" t="str">
        <f>IF(Table2[[#This Row],[M2A]]="","",SUM(Table2[[#This Row],[M2A]]-(IF(Table2[[#This Row],[M1A]]="",Table2[[#This Row],[AWAL]],Table2[[#This Row],[M1A]]))))</f>
        <v/>
      </c>
      <c r="J261" s="37"/>
      <c r="K2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2" spans="1:15">
      <c r="A262" s="33">
        <f>IF(Table2[[#This Row],[TT]]&lt;1,"",COUNT(A$2:A261)+1)</f>
        <v>254</v>
      </c>
      <c r="B262" s="34" t="s">
        <v>424</v>
      </c>
      <c r="C262" s="35">
        <v>4</v>
      </c>
      <c r="D262" s="35" t="s">
        <v>252</v>
      </c>
      <c r="E2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262" s="36">
        <v>3</v>
      </c>
      <c r="G262" s="36">
        <f>IF(Table2[[#This Row],[M1A]]="","",Table2[[#This Row],[M1A]]-Table2[[#This Row],[AWAL]])</f>
        <v>-1</v>
      </c>
      <c r="I262" s="36" t="str">
        <f>IF(Table2[[#This Row],[M2A]]="","",SUM(Table2[[#This Row],[M2A]]-(IF(Table2[[#This Row],[M1A]]="",Table2[[#This Row],[AWAL]],Table2[[#This Row],[M1A]]))))</f>
        <v/>
      </c>
      <c r="J262" s="37"/>
      <c r="K2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63" spans="1:15">
      <c r="A263" s="33">
        <f>IF(Table2[[#This Row],[TT]]&lt;1,"",COUNT(A$2:A262)+1)</f>
        <v>255</v>
      </c>
      <c r="B263" s="34" t="s">
        <v>425</v>
      </c>
      <c r="C263" s="35">
        <v>5</v>
      </c>
      <c r="D263" s="35" t="s">
        <v>206</v>
      </c>
      <c r="E2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63" s="36" t="str">
        <f>IF(Table2[[#This Row],[M1A]]="","",Table2[[#This Row],[M1A]]-Table2[[#This Row],[AWAL]])</f>
        <v/>
      </c>
      <c r="I263" s="36" t="str">
        <f>IF(Table2[[#This Row],[M2A]]="","",SUM(Table2[[#This Row],[M2A]]-(IF(Table2[[#This Row],[M1A]]="",Table2[[#This Row],[AWAL]],Table2[[#This Row],[M1A]]))))</f>
        <v/>
      </c>
      <c r="J263" s="37"/>
      <c r="K2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4" spans="1:15">
      <c r="A264" s="33">
        <f>IF(Table2[[#This Row],[TT]]&lt;1,"",COUNT(A$2:A263)+1)</f>
        <v>256</v>
      </c>
      <c r="B264" s="34" t="s">
        <v>426</v>
      </c>
      <c r="C264" s="35">
        <v>4</v>
      </c>
      <c r="D264" s="35" t="s">
        <v>206</v>
      </c>
      <c r="E2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4" s="36" t="str">
        <f>IF(Table2[[#This Row],[M1A]]="","",Table2[[#This Row],[M1A]]-Table2[[#This Row],[AWAL]])</f>
        <v/>
      </c>
      <c r="I264" s="36" t="str">
        <f>IF(Table2[[#This Row],[M2A]]="","",SUM(Table2[[#This Row],[M2A]]-(IF(Table2[[#This Row],[M1A]]="",Table2[[#This Row],[AWAL]],Table2[[#This Row],[M1A]]))))</f>
        <v/>
      </c>
      <c r="J264" s="37"/>
      <c r="K2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5" spans="1:15">
      <c r="A265" s="33">
        <f>IF(Table2[[#This Row],[TT]]&lt;1,"",COUNT(A$2:A264)+1)</f>
        <v>257</v>
      </c>
      <c r="B265" s="34" t="s">
        <v>427</v>
      </c>
      <c r="C265" s="35">
        <v>6</v>
      </c>
      <c r="D265" s="35" t="s">
        <v>428</v>
      </c>
      <c r="E2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65" s="36" t="str">
        <f>IF(Table2[[#This Row],[M1A]]="","",Table2[[#This Row],[M1A]]-Table2[[#This Row],[AWAL]])</f>
        <v/>
      </c>
      <c r="I265" s="36" t="str">
        <f>IF(Table2[[#This Row],[M2A]]="","",SUM(Table2[[#This Row],[M2A]]-(IF(Table2[[#This Row],[M1A]]="",Table2[[#This Row],[AWAL]],Table2[[#This Row],[M1A]]))))</f>
        <v/>
      </c>
      <c r="J265" s="37"/>
      <c r="K2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6" spans="1:15">
      <c r="A266" s="33">
        <f>IF(Table2[[#This Row],[TT]]&lt;1,"",COUNT(A$2:A265)+1)</f>
        <v>258</v>
      </c>
      <c r="B266" s="34" t="s">
        <v>429</v>
      </c>
      <c r="C266" s="35">
        <v>8</v>
      </c>
      <c r="D266" s="35" t="s">
        <v>428</v>
      </c>
      <c r="E2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66" s="36" t="str">
        <f>IF(Table2[[#This Row],[M1A]]="","",Table2[[#This Row],[M1A]]-Table2[[#This Row],[AWAL]])</f>
        <v/>
      </c>
      <c r="I266" s="36" t="str">
        <f>IF(Table2[[#This Row],[M2A]]="","",SUM(Table2[[#This Row],[M2A]]-(IF(Table2[[#This Row],[M1A]]="",Table2[[#This Row],[AWAL]],Table2[[#This Row],[M1A]]))))</f>
        <v/>
      </c>
      <c r="J266" s="37"/>
      <c r="K2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7" spans="1:15">
      <c r="A267" s="33">
        <f>IF(Table2[[#This Row],[TT]]&lt;1,"",COUNT(A$2:A266)+1)</f>
        <v>259</v>
      </c>
      <c r="B267" s="34" t="s">
        <v>430</v>
      </c>
      <c r="C267" s="35">
        <v>5</v>
      </c>
      <c r="D267" s="35" t="s">
        <v>252</v>
      </c>
      <c r="E2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67" s="36" t="str">
        <f>IF(Table2[[#This Row],[M1A]]="","",Table2[[#This Row],[M1A]]-Table2[[#This Row],[AWAL]])</f>
        <v/>
      </c>
      <c r="I267" s="36" t="str">
        <f>IF(Table2[[#This Row],[M2A]]="","",SUM(Table2[[#This Row],[M2A]]-(IF(Table2[[#This Row],[M1A]]="",Table2[[#This Row],[AWAL]],Table2[[#This Row],[M1A]]))))</f>
        <v/>
      </c>
      <c r="J267" s="37"/>
      <c r="K2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8" spans="1:15">
      <c r="A268" s="33">
        <f>IF(Table2[[#This Row],[TT]]&lt;1,"",COUNT(A$2:A267)+1)</f>
        <v>260</v>
      </c>
      <c r="B268" s="34" t="s">
        <v>431</v>
      </c>
      <c r="C268" s="35">
        <v>1</v>
      </c>
      <c r="D268" s="35" t="s">
        <v>432</v>
      </c>
      <c r="E2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8" s="36" t="str">
        <f>IF(Table2[[#This Row],[M1A]]="","",Table2[[#This Row],[M1A]]-Table2[[#This Row],[AWAL]])</f>
        <v/>
      </c>
      <c r="I268" s="36" t="str">
        <f>IF(Table2[[#This Row],[M2A]]="","",SUM(Table2[[#This Row],[M2A]]-(IF(Table2[[#This Row],[M1A]]="",Table2[[#This Row],[AWAL]],Table2[[#This Row],[M1A]]))))</f>
        <v/>
      </c>
      <c r="J268" s="37"/>
      <c r="K2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69" spans="1:15">
      <c r="A269" s="33">
        <f>IF(Table2[[#This Row],[TT]]&lt;1,"",COUNT(A$2:A268)+1)</f>
        <v>261</v>
      </c>
      <c r="B269" s="34" t="s">
        <v>433</v>
      </c>
      <c r="C269" s="35">
        <v>14</v>
      </c>
      <c r="D269" s="35" t="s">
        <v>244</v>
      </c>
      <c r="E2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269" s="36">
        <v>13</v>
      </c>
      <c r="G269" s="36">
        <f>IF(Table2[[#This Row],[M1A]]="","",Table2[[#This Row],[M1A]]-Table2[[#This Row],[AWAL]])</f>
        <v>-1</v>
      </c>
      <c r="I269" s="36" t="str">
        <f>IF(Table2[[#This Row],[M2A]]="","",SUM(Table2[[#This Row],[M2A]]-(IF(Table2[[#This Row],[M1A]]="",Table2[[#This Row],[AWAL]],Table2[[#This Row],[M1A]]))))</f>
        <v/>
      </c>
      <c r="J269" s="37"/>
      <c r="K2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70" spans="1:15">
      <c r="A270" s="33">
        <f>IF(Table2[[#This Row],[TT]]&lt;1,"",COUNT(A$2:A269)+1)</f>
        <v>262</v>
      </c>
      <c r="B270" s="34" t="s">
        <v>434</v>
      </c>
      <c r="C270" s="35">
        <v>1</v>
      </c>
      <c r="D270" s="35" t="s">
        <v>96</v>
      </c>
      <c r="E2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0" s="36" t="str">
        <f>IF(Table2[[#This Row],[M1A]]="","",Table2[[#This Row],[M1A]]-Table2[[#This Row],[AWAL]])</f>
        <v/>
      </c>
      <c r="I270" s="36" t="str">
        <f>IF(Table2[[#This Row],[M2A]]="","",SUM(Table2[[#This Row],[M2A]]-(IF(Table2[[#This Row],[M1A]]="",Table2[[#This Row],[AWAL]],Table2[[#This Row],[M1A]]))))</f>
        <v/>
      </c>
      <c r="J270" s="37"/>
      <c r="K2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1" spans="1:15">
      <c r="A271" s="33">
        <f>IF(Table2[[#This Row],[TT]]&lt;1,"",COUNT(A$2:A270)+1)</f>
        <v>263</v>
      </c>
      <c r="B271" s="34" t="s">
        <v>435</v>
      </c>
      <c r="C271" s="35">
        <v>3</v>
      </c>
      <c r="D271" s="35" t="s">
        <v>96</v>
      </c>
      <c r="E2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71" s="36" t="str">
        <f>IF(Table2[[#This Row],[M1A]]="","",Table2[[#This Row],[M1A]]-Table2[[#This Row],[AWAL]])</f>
        <v/>
      </c>
      <c r="I271" s="36" t="str">
        <f>IF(Table2[[#This Row],[M2A]]="","",SUM(Table2[[#This Row],[M2A]]-(IF(Table2[[#This Row],[M1A]]="",Table2[[#This Row],[AWAL]],Table2[[#This Row],[M1A]]))))</f>
        <v/>
      </c>
      <c r="J271" s="37"/>
      <c r="K2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2" spans="1:15">
      <c r="A272" s="33">
        <f>IF(Table2[[#This Row],[TT]]&lt;1,"",COUNT(A$2:A271)+1)</f>
        <v>264</v>
      </c>
      <c r="B272" s="41" t="s">
        <v>436</v>
      </c>
      <c r="C272" s="42">
        <v>6</v>
      </c>
      <c r="D272" s="42" t="s">
        <v>96</v>
      </c>
      <c r="E2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72" s="36" t="str">
        <f>IF(Table2[[#This Row],[M1A]]="","",Table2[[#This Row],[M1A]]-Table2[[#This Row],[AWAL]])</f>
        <v/>
      </c>
      <c r="I272" s="36" t="str">
        <f>IF(Table2[[#This Row],[M2A]]="","",SUM(Table2[[#This Row],[M2A]]-(IF(Table2[[#This Row],[M1A]]="",Table2[[#This Row],[AWAL]],Table2[[#This Row],[M1A]]))))</f>
        <v/>
      </c>
      <c r="J272" s="37"/>
      <c r="K2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3" spans="1:15">
      <c r="A273" s="33">
        <f>IF(Table2[[#This Row],[TT]]&lt;1,"",COUNT(A$2:A272)+1)</f>
        <v>265</v>
      </c>
      <c r="B273" s="34" t="s">
        <v>437</v>
      </c>
      <c r="C273" s="35">
        <v>1</v>
      </c>
      <c r="D273" s="35" t="s">
        <v>438</v>
      </c>
      <c r="E2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3" s="36" t="str">
        <f>IF(Table2[[#This Row],[M1A]]="","",Table2[[#This Row],[M1A]]-Table2[[#This Row],[AWAL]])</f>
        <v/>
      </c>
      <c r="I273" s="36" t="str">
        <f>IF(Table2[[#This Row],[M2A]]="","",SUM(Table2[[#This Row],[M2A]]-(IF(Table2[[#This Row],[M1A]]="",Table2[[#This Row],[AWAL]],Table2[[#This Row],[M1A]]))))</f>
        <v/>
      </c>
      <c r="J273" s="37"/>
      <c r="K2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4" spans="1:15">
      <c r="A274" s="33">
        <f>IF(Table2[[#This Row],[TT]]&lt;1,"",COUNT(A$2:A273)+1)</f>
        <v>266</v>
      </c>
      <c r="B274" s="34" t="s">
        <v>439</v>
      </c>
      <c r="C274" s="35">
        <v>9</v>
      </c>
      <c r="D274" s="35" t="s">
        <v>96</v>
      </c>
      <c r="E2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74" s="36" t="str">
        <f>IF(Table2[[#This Row],[M1A]]="","",Table2[[#This Row],[M1A]]-Table2[[#This Row],[AWAL]])</f>
        <v/>
      </c>
      <c r="I274" s="36" t="str">
        <f>IF(Table2[[#This Row],[M2A]]="","",SUM(Table2[[#This Row],[M2A]]-(IF(Table2[[#This Row],[M1A]]="",Table2[[#This Row],[AWAL]],Table2[[#This Row],[M1A]]))))</f>
        <v/>
      </c>
      <c r="J274" s="37"/>
      <c r="K2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5" spans="1:15">
      <c r="A275" s="33">
        <f>IF(Table2[[#This Row],[TT]]&lt;1,"",COUNT(A$2:A274)+1)</f>
        <v>267</v>
      </c>
      <c r="B275" s="34" t="s">
        <v>440</v>
      </c>
      <c r="C275" s="35">
        <v>19</v>
      </c>
      <c r="D275" s="35" t="s">
        <v>96</v>
      </c>
      <c r="E2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75" s="36" t="str">
        <f>IF(Table2[[#This Row],[M1A]]="","",Table2[[#This Row],[M1A]]-Table2[[#This Row],[AWAL]])</f>
        <v/>
      </c>
      <c r="I275" s="36" t="str">
        <f>IF(Table2[[#This Row],[M2A]]="","",SUM(Table2[[#This Row],[M2A]]-(IF(Table2[[#This Row],[M1A]]="",Table2[[#This Row],[AWAL]],Table2[[#This Row],[M1A]]))))</f>
        <v/>
      </c>
      <c r="J275" s="37"/>
      <c r="K2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6" spans="1:15">
      <c r="A276" s="33">
        <f>IF(Table2[[#This Row],[TT]]&lt;1,"",COUNT(A$2:A275)+1)</f>
        <v>268</v>
      </c>
      <c r="B276" s="34" t="s">
        <v>441</v>
      </c>
      <c r="C276" s="35">
        <v>5</v>
      </c>
      <c r="D276" s="35" t="s">
        <v>247</v>
      </c>
      <c r="E2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76" s="36" t="str">
        <f>IF(Table2[[#This Row],[M1A]]="","",Table2[[#This Row],[M1A]]-Table2[[#This Row],[AWAL]])</f>
        <v/>
      </c>
      <c r="I276" s="36" t="str">
        <f>IF(Table2[[#This Row],[M2A]]="","",SUM(Table2[[#This Row],[M2A]]-(IF(Table2[[#This Row],[M1A]]="",Table2[[#This Row],[AWAL]],Table2[[#This Row],[M1A]]))))</f>
        <v/>
      </c>
      <c r="J276" s="37"/>
      <c r="K2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7" spans="1:15">
      <c r="A277" s="33">
        <f>IF(Table2[[#This Row],[TT]]&lt;1,"",COUNT(A$2:A276)+1)</f>
        <v>269</v>
      </c>
      <c r="B277" s="34" t="s">
        <v>442</v>
      </c>
      <c r="C277" s="35">
        <v>24</v>
      </c>
      <c r="D277" s="35" t="s">
        <v>247</v>
      </c>
      <c r="E2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77" s="36" t="str">
        <f>IF(Table2[[#This Row],[M1A]]="","",Table2[[#This Row],[M1A]]-Table2[[#This Row],[AWAL]])</f>
        <v/>
      </c>
      <c r="I277" s="36" t="str">
        <f>IF(Table2[[#This Row],[M2A]]="","",SUM(Table2[[#This Row],[M2A]]-(IF(Table2[[#This Row],[M1A]]="",Table2[[#This Row],[AWAL]],Table2[[#This Row],[M1A]]))))</f>
        <v/>
      </c>
      <c r="J277" s="37"/>
      <c r="K2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8" spans="1:15">
      <c r="A278" s="33">
        <f>IF(Table2[[#This Row],[TT]]&lt;1,"",COUNT(A$2:A277)+1)</f>
        <v>270</v>
      </c>
      <c r="B278" s="34" t="s">
        <v>443</v>
      </c>
      <c r="C278" s="35">
        <v>23</v>
      </c>
      <c r="D278" s="35" t="s">
        <v>350</v>
      </c>
      <c r="E2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78" s="36" t="str">
        <f>IF(Table2[[#This Row],[M1A]]="","",Table2[[#This Row],[M1A]]-Table2[[#This Row],[AWAL]])</f>
        <v/>
      </c>
      <c r="I278" s="36" t="str">
        <f>IF(Table2[[#This Row],[M2A]]="","",SUM(Table2[[#This Row],[M2A]]-(IF(Table2[[#This Row],[M1A]]="",Table2[[#This Row],[AWAL]],Table2[[#This Row],[M1A]]))))</f>
        <v/>
      </c>
      <c r="J278" s="37"/>
      <c r="K2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79" spans="1:15">
      <c r="A279" s="33">
        <f>IF(Table2[[#This Row],[TT]]&lt;1,"",COUNT(A$2:A278)+1)</f>
        <v>271</v>
      </c>
      <c r="B279" s="34" t="s">
        <v>444</v>
      </c>
      <c r="C279" s="35">
        <v>7</v>
      </c>
      <c r="D279" s="35" t="s">
        <v>445</v>
      </c>
      <c r="E2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79" s="36" t="str">
        <f>IF(Table2[[#This Row],[M1A]]="","",Table2[[#This Row],[M1A]]-Table2[[#This Row],[AWAL]])</f>
        <v/>
      </c>
      <c r="I279" s="36" t="str">
        <f>IF(Table2[[#This Row],[M2A]]="","",SUM(Table2[[#This Row],[M2A]]-(IF(Table2[[#This Row],[M1A]]="",Table2[[#This Row],[AWAL]],Table2[[#This Row],[M1A]]))))</f>
        <v/>
      </c>
      <c r="J279" s="37"/>
      <c r="K2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0" spans="1:15">
      <c r="A280" s="33">
        <f>IF(Table2[[#This Row],[TT]]&lt;1,"",COUNT(A$2:A279)+1)</f>
        <v>272</v>
      </c>
      <c r="B280" s="34" t="s">
        <v>2662</v>
      </c>
      <c r="C280" s="35">
        <v>1</v>
      </c>
      <c r="D280" s="35">
        <v>50</v>
      </c>
      <c r="E2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0" s="36" t="str">
        <f>IF(Table2[[#This Row],[M1A]]="","",Table2[[#This Row],[M1A]]-Table2[[#This Row],[AWAL]])</f>
        <v/>
      </c>
      <c r="I280" s="36" t="str">
        <f>IF(Table2[[#This Row],[M2A]]="","",SUM(Table2[[#This Row],[M2A]]-(IF(Table2[[#This Row],[M1A]]="",Table2[[#This Row],[AWAL]],Table2[[#This Row],[M1A]]))))</f>
        <v/>
      </c>
      <c r="J280" s="37"/>
      <c r="K2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1" spans="1:15">
      <c r="A281" s="33">
        <f>IF(Table2[[#This Row],[TT]]&lt;1,"",COUNT(A$2:A280)+1)</f>
        <v>273</v>
      </c>
      <c r="B281" s="34" t="s">
        <v>446</v>
      </c>
      <c r="C281" s="35">
        <v>1</v>
      </c>
      <c r="D281" s="35">
        <v>100</v>
      </c>
      <c r="E2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1" s="36" t="str">
        <f>IF(Table2[[#This Row],[M1A]]="","",Table2[[#This Row],[M1A]]-Table2[[#This Row],[AWAL]])</f>
        <v/>
      </c>
      <c r="I281" s="36" t="str">
        <f>IF(Table2[[#This Row],[M2A]]="","",SUM(Table2[[#This Row],[M2A]]-(IF(Table2[[#This Row],[M1A]]="",Table2[[#This Row],[AWAL]],Table2[[#This Row],[M1A]]))))</f>
        <v/>
      </c>
      <c r="J281" s="37"/>
      <c r="K2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2" spans="1:15">
      <c r="A282" s="33">
        <f>IF(Table2[[#This Row],[TT]]&lt;1,"",COUNT(A$2:A281)+1)</f>
        <v>274</v>
      </c>
      <c r="B282" s="34" t="s">
        <v>2843</v>
      </c>
      <c r="C282" s="35">
        <v>2</v>
      </c>
      <c r="D282" s="35">
        <v>50</v>
      </c>
      <c r="E2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82" s="36" t="str">
        <f>IF(Table2[[#This Row],[M1A]]="","",Table2[[#This Row],[M1A]]-Table2[[#This Row],[AWAL]])</f>
        <v/>
      </c>
      <c r="I282" s="36" t="str">
        <f>IF(Table2[[#This Row],[M2A]]="","",SUM(Table2[[#This Row],[M2A]]-(IF(Table2[[#This Row],[M1A]]="",Table2[[#This Row],[AWAL]],Table2[[#This Row],[M1A]]))))</f>
        <v/>
      </c>
      <c r="J282" s="37"/>
      <c r="K2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3" spans="1:15">
      <c r="A283" s="33">
        <f>IF(Table2[[#This Row],[TT]]&lt;1,"",COUNT(A$2:A282)+1)</f>
        <v>275</v>
      </c>
      <c r="B283" s="34" t="s">
        <v>2844</v>
      </c>
      <c r="C283" s="35">
        <v>2</v>
      </c>
      <c r="D283" s="35">
        <v>100</v>
      </c>
      <c r="E2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83" s="36" t="str">
        <f>IF(Table2[[#This Row],[M1A]]="","",Table2[[#This Row],[M1A]]-Table2[[#This Row],[AWAL]])</f>
        <v/>
      </c>
      <c r="I283" s="36" t="str">
        <f>IF(Table2[[#This Row],[M2A]]="","",SUM(Table2[[#This Row],[M2A]]-(IF(Table2[[#This Row],[M1A]]="",Table2[[#This Row],[AWAL]],Table2[[#This Row],[M1A]]))))</f>
        <v/>
      </c>
      <c r="J283" s="37"/>
      <c r="K2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4" spans="1:15">
      <c r="A284" s="33">
        <f>IF(Table2[[#This Row],[TT]]&lt;1,"",COUNT(A$2:A283)+1)</f>
        <v>276</v>
      </c>
      <c r="B284" s="34" t="s">
        <v>2845</v>
      </c>
      <c r="C284" s="35">
        <v>2</v>
      </c>
      <c r="D284" s="35">
        <v>50</v>
      </c>
      <c r="E2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84" s="36" t="str">
        <f>IF(Table2[[#This Row],[M1A]]="","",Table2[[#This Row],[M1A]]-Table2[[#This Row],[AWAL]])</f>
        <v/>
      </c>
      <c r="I284" s="36" t="str">
        <f>IF(Table2[[#This Row],[M2A]]="","",SUM(Table2[[#This Row],[M2A]]-(IF(Table2[[#This Row],[M1A]]="",Table2[[#This Row],[AWAL]],Table2[[#This Row],[M1A]]))))</f>
        <v/>
      </c>
      <c r="J284" s="37"/>
      <c r="K2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5" spans="1:15">
      <c r="A285" s="33">
        <f>IF(Table2[[#This Row],[TT]]&lt;1,"",COUNT(A$2:A284)+1)</f>
        <v>277</v>
      </c>
      <c r="B285" s="34" t="s">
        <v>2846</v>
      </c>
      <c r="C285" s="35">
        <v>2</v>
      </c>
      <c r="D285" s="35">
        <v>100</v>
      </c>
      <c r="E2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85" s="36" t="str">
        <f>IF(Table2[[#This Row],[M1A]]="","",Table2[[#This Row],[M1A]]-Table2[[#This Row],[AWAL]])</f>
        <v/>
      </c>
      <c r="I285" s="36" t="str">
        <f>IF(Table2[[#This Row],[M2A]]="","",SUM(Table2[[#This Row],[M2A]]-(IF(Table2[[#This Row],[M1A]]="",Table2[[#This Row],[AWAL]],Table2[[#This Row],[M1A]]))))</f>
        <v/>
      </c>
      <c r="J285" s="37"/>
      <c r="K2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6" spans="1:15">
      <c r="A286" s="33">
        <f>IF(Table2[[#This Row],[TT]]&lt;1,"",COUNT(A$2:A285)+1)</f>
        <v>278</v>
      </c>
      <c r="B286" s="34" t="s">
        <v>447</v>
      </c>
      <c r="C286" s="35">
        <v>1</v>
      </c>
      <c r="D286" s="35" t="s">
        <v>157</v>
      </c>
      <c r="E2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6" s="36" t="str">
        <f>IF(Table2[[#This Row],[M1A]]="","",Table2[[#This Row],[M1A]]-Table2[[#This Row],[AWAL]])</f>
        <v/>
      </c>
      <c r="I286" s="36" t="str">
        <f>IF(Table2[[#This Row],[M2A]]="","",SUM(Table2[[#This Row],[M2A]]-(IF(Table2[[#This Row],[M1A]]="",Table2[[#This Row],[AWAL]],Table2[[#This Row],[M1A]]))))</f>
        <v/>
      </c>
      <c r="J286" s="37"/>
      <c r="K2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7" spans="1:15">
      <c r="A287" s="33">
        <f>IF(Table2[[#This Row],[TT]]&lt;1,"",COUNT(A$2:A286)+1)</f>
        <v>279</v>
      </c>
      <c r="B287" s="34" t="s">
        <v>448</v>
      </c>
      <c r="C287" s="35">
        <v>2</v>
      </c>
      <c r="D287" s="35" t="s">
        <v>157</v>
      </c>
      <c r="E2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87" s="36" t="str">
        <f>IF(Table2[[#This Row],[M1A]]="","",Table2[[#This Row],[M1A]]-Table2[[#This Row],[AWAL]])</f>
        <v/>
      </c>
      <c r="I287" s="36" t="str">
        <f>IF(Table2[[#This Row],[M2A]]="","",SUM(Table2[[#This Row],[M2A]]-(IF(Table2[[#This Row],[M1A]]="",Table2[[#This Row],[AWAL]],Table2[[#This Row],[M1A]]))))</f>
        <v/>
      </c>
      <c r="J287" s="37"/>
      <c r="K2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8" spans="1:15">
      <c r="A288" s="33">
        <f>IF(Table2[[#This Row],[TT]]&lt;1,"",COUNT(A$2:A287)+1)</f>
        <v>280</v>
      </c>
      <c r="B288" s="34" t="s">
        <v>449</v>
      </c>
      <c r="C288" s="35">
        <v>32</v>
      </c>
      <c r="D288" s="35" t="s">
        <v>330</v>
      </c>
      <c r="E2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288" s="36" t="str">
        <f>IF(Table2[[#This Row],[M1A]]="","",Table2[[#This Row],[M1A]]-Table2[[#This Row],[AWAL]])</f>
        <v/>
      </c>
      <c r="I288" s="36" t="str">
        <f>IF(Table2[[#This Row],[M2A]]="","",SUM(Table2[[#This Row],[M2A]]-(IF(Table2[[#This Row],[M1A]]="",Table2[[#This Row],[AWAL]],Table2[[#This Row],[M1A]]))))</f>
        <v/>
      </c>
      <c r="J288" s="37"/>
      <c r="K2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89" spans="1:15">
      <c r="A289" s="33">
        <f>IF(Table2[[#This Row],[TT]]&lt;1,"",COUNT(A$2:A288)+1)</f>
        <v>281</v>
      </c>
      <c r="B289" s="34" t="s">
        <v>450</v>
      </c>
      <c r="C289" s="35">
        <v>5</v>
      </c>
      <c r="D289" s="35" t="s">
        <v>196</v>
      </c>
      <c r="E2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89" s="36" t="str">
        <f>IF(Table2[[#This Row],[M1A]]="","",Table2[[#This Row],[M1A]]-Table2[[#This Row],[AWAL]])</f>
        <v/>
      </c>
      <c r="I289" s="36" t="str">
        <f>IF(Table2[[#This Row],[M2A]]="","",SUM(Table2[[#This Row],[M2A]]-(IF(Table2[[#This Row],[M1A]]="",Table2[[#This Row],[AWAL]],Table2[[#This Row],[M1A]]))))</f>
        <v/>
      </c>
      <c r="J289" s="37"/>
      <c r="K2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0" spans="1:15">
      <c r="A290" s="33">
        <f>IF(Table2[[#This Row],[TT]]&lt;1,"",COUNT(A$2:A289)+1)</f>
        <v>282</v>
      </c>
      <c r="B290" s="34" t="s">
        <v>451</v>
      </c>
      <c r="C290" s="35">
        <v>1</v>
      </c>
      <c r="D290" s="35" t="s">
        <v>347</v>
      </c>
      <c r="E2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0" s="36" t="str">
        <f>IF(Table2[[#This Row],[M1A]]="","",Table2[[#This Row],[M1A]]-Table2[[#This Row],[AWAL]])</f>
        <v/>
      </c>
      <c r="I290" s="36" t="str">
        <f>IF(Table2[[#This Row],[M2A]]="","",SUM(Table2[[#This Row],[M2A]]-(IF(Table2[[#This Row],[M1A]]="",Table2[[#This Row],[AWAL]],Table2[[#This Row],[M1A]]))))</f>
        <v/>
      </c>
      <c r="J290" s="37"/>
      <c r="K2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1" spans="1:15">
      <c r="A291" s="33">
        <f>IF(Table2[[#This Row],[TT]]&lt;1,"",COUNT(A$2:A290)+1)</f>
        <v>283</v>
      </c>
      <c r="B291" s="34" t="s">
        <v>452</v>
      </c>
      <c r="C291" s="35">
        <v>20</v>
      </c>
      <c r="D291" s="35" t="s">
        <v>453</v>
      </c>
      <c r="E2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291" s="36">
        <v>19</v>
      </c>
      <c r="G291" s="36">
        <f>IF(Table2[[#This Row],[M1A]]="","",Table2[[#This Row],[M1A]]-Table2[[#This Row],[AWAL]])</f>
        <v>-1</v>
      </c>
      <c r="I291" s="36" t="str">
        <f>IF(Table2[[#This Row],[M2A]]="","",SUM(Table2[[#This Row],[M2A]]-(IF(Table2[[#This Row],[M1A]]="",Table2[[#This Row],[AWAL]],Table2[[#This Row],[M1A]]))))</f>
        <v/>
      </c>
      <c r="J291" s="37"/>
      <c r="K2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92" spans="1:15">
      <c r="A292" s="33">
        <f>IF(Table2[[#This Row],[TT]]&lt;1,"",COUNT(A$2:A291)+1)</f>
        <v>284</v>
      </c>
      <c r="B292" s="34" t="s">
        <v>454</v>
      </c>
      <c r="C292" s="35">
        <v>3</v>
      </c>
      <c r="D292" s="35">
        <v>600</v>
      </c>
      <c r="E2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92" s="36">
        <v>1</v>
      </c>
      <c r="G292" s="36">
        <f>IF(Table2[[#This Row],[M1A]]="","",Table2[[#This Row],[M1A]]-Table2[[#This Row],[AWAL]])</f>
        <v>-2</v>
      </c>
      <c r="I292" s="36" t="str">
        <f>IF(Table2[[#This Row],[M2A]]="","",SUM(Table2[[#This Row],[M2A]]-(IF(Table2[[#This Row],[M1A]]="",Table2[[#This Row],[AWAL]],Table2[[#This Row],[M1A]]))))</f>
        <v/>
      </c>
      <c r="J292" s="37"/>
      <c r="K2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93" spans="1:15">
      <c r="A293" s="33">
        <f>IF(Table2[[#This Row],[TT]]&lt;1,"",COUNT(A$2:A292)+1)</f>
        <v>285</v>
      </c>
      <c r="B293" s="34" t="s">
        <v>456</v>
      </c>
      <c r="C293" s="35">
        <v>1</v>
      </c>
      <c r="D293" s="35">
        <v>600</v>
      </c>
      <c r="E2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3" s="36" t="str">
        <f>IF(Table2[[#This Row],[M1A]]="","",Table2[[#This Row],[M1A]]-Table2[[#This Row],[AWAL]])</f>
        <v/>
      </c>
      <c r="I293" s="36" t="str">
        <f>IF(Table2[[#This Row],[M2A]]="","",SUM(Table2[[#This Row],[M2A]]-(IF(Table2[[#This Row],[M1A]]="",Table2[[#This Row],[AWAL]],Table2[[#This Row],[M1A]]))))</f>
        <v/>
      </c>
      <c r="J293" s="37"/>
      <c r="K2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4" spans="1:15">
      <c r="A294" s="33">
        <f>IF(Table2[[#This Row],[TT]]&lt;1,"",COUNT(A$2:A293)+1)</f>
        <v>286</v>
      </c>
      <c r="B294" s="34" t="s">
        <v>457</v>
      </c>
      <c r="C294" s="35">
        <v>2</v>
      </c>
      <c r="D294" s="35" t="s">
        <v>458</v>
      </c>
      <c r="E2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4" s="36" t="str">
        <f>IF(Table2[[#This Row],[M1A]]="","",Table2[[#This Row],[M1A]]-Table2[[#This Row],[AWAL]])</f>
        <v/>
      </c>
      <c r="I294" s="36" t="str">
        <f>IF(Table2[[#This Row],[M2A]]="","",SUM(Table2[[#This Row],[M2A]]-(IF(Table2[[#This Row],[M1A]]="",Table2[[#This Row],[AWAL]],Table2[[#This Row],[M1A]]))))</f>
        <v/>
      </c>
      <c r="J294" s="37"/>
      <c r="K2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5" spans="1:15">
      <c r="A295" s="33">
        <f>IF(Table2[[#This Row],[TT]]&lt;1,"",COUNT(A$2:A294)+1)</f>
        <v>287</v>
      </c>
      <c r="B295" s="34" t="s">
        <v>459</v>
      </c>
      <c r="C295" s="35">
        <v>2</v>
      </c>
      <c r="D295" s="35">
        <v>600</v>
      </c>
      <c r="E2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5" s="36" t="str">
        <f>IF(Table2[[#This Row],[M1A]]="","",Table2[[#This Row],[M1A]]-Table2[[#This Row],[AWAL]])</f>
        <v/>
      </c>
      <c r="I295" s="36" t="str">
        <f>IF(Table2[[#This Row],[M2A]]="","",SUM(Table2[[#This Row],[M2A]]-(IF(Table2[[#This Row],[M1A]]="",Table2[[#This Row],[AWAL]],Table2[[#This Row],[M1A]]))))</f>
        <v/>
      </c>
      <c r="J295" s="37"/>
      <c r="K2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6" spans="1:15">
      <c r="A296" s="39">
        <f>IF(Table2[[#This Row],[TT]]&lt;1,"",COUNT(A$2:A295)+1)</f>
        <v>288</v>
      </c>
      <c r="B296" s="41" t="s">
        <v>460</v>
      </c>
      <c r="C296" s="42">
        <v>2</v>
      </c>
      <c r="D296" s="42" t="s">
        <v>137</v>
      </c>
      <c r="E29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6" s="38" t="str">
        <f>IF(Table2[[#This Row],[M1A]]="","",Table2[[#This Row],[M1A]]-Table2[[#This Row],[AWAL]])</f>
        <v/>
      </c>
      <c r="I296" s="38" t="str">
        <f>IF(Table2[[#This Row],[M2A]]="","",SUM(Table2[[#This Row],[M2A]]-(IF(Table2[[#This Row],[M1A]]="",Table2[[#This Row],[AWAL]],Table2[[#This Row],[M1A]]))))</f>
        <v/>
      </c>
      <c r="J296" s="37"/>
      <c r="K29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9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7" spans="1:15">
      <c r="A297" s="33">
        <f>IF(Table2[[#This Row],[TT]]&lt;1,"",COUNT(A$2:A296)+1)</f>
        <v>289</v>
      </c>
      <c r="B297" s="41" t="s">
        <v>461</v>
      </c>
      <c r="C297" s="42">
        <v>6</v>
      </c>
      <c r="D297" s="42" t="s">
        <v>186</v>
      </c>
      <c r="E2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97" s="36" t="str">
        <f>IF(Table2[[#This Row],[M1A]]="","",Table2[[#This Row],[M1A]]-Table2[[#This Row],[AWAL]])</f>
        <v/>
      </c>
      <c r="I297" s="36" t="str">
        <f>IF(Table2[[#This Row],[M2A]]="","",SUM(Table2[[#This Row],[M2A]]-(IF(Table2[[#This Row],[M1A]]="",Table2[[#This Row],[AWAL]],Table2[[#This Row],[M1A]]))))</f>
        <v/>
      </c>
      <c r="J297" s="37"/>
      <c r="K2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8" spans="1:15">
      <c r="A298" s="33">
        <f>IF(Table2[[#This Row],[TT]]&lt;1,"",COUNT(A$2:A297)+1)</f>
        <v>290</v>
      </c>
      <c r="B298" s="41" t="s">
        <v>462</v>
      </c>
      <c r="C298" s="42">
        <v>8</v>
      </c>
      <c r="D298" s="42" t="s">
        <v>170</v>
      </c>
      <c r="E2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98" s="36" t="str">
        <f>IF(Table2[[#This Row],[M1A]]="","",Table2[[#This Row],[M1A]]-Table2[[#This Row],[AWAL]])</f>
        <v/>
      </c>
      <c r="I298" s="36" t="str">
        <f>IF(Table2[[#This Row],[M2A]]="","",SUM(Table2[[#This Row],[M2A]]-(IF(Table2[[#This Row],[M1A]]="",Table2[[#This Row],[AWAL]],Table2[[#This Row],[M1A]]))))</f>
        <v/>
      </c>
      <c r="J298" s="37"/>
      <c r="K2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99" spans="1:15">
      <c r="A299" s="33">
        <f>IF(Table2[[#This Row],[TT]]&lt;1,"",COUNT(A$2:A298)+1)</f>
        <v>291</v>
      </c>
      <c r="B299" s="41" t="s">
        <v>463</v>
      </c>
      <c r="C299" s="42">
        <v>2</v>
      </c>
      <c r="D299" s="42" t="s">
        <v>170</v>
      </c>
      <c r="E2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9" s="36" t="str">
        <f>IF(Table2[[#This Row],[M1A]]="","",Table2[[#This Row],[M1A]]-Table2[[#This Row],[AWAL]])</f>
        <v/>
      </c>
      <c r="I299" s="36" t="str">
        <f>IF(Table2[[#This Row],[M2A]]="","",SUM(Table2[[#This Row],[M2A]]-(IF(Table2[[#This Row],[M1A]]="",Table2[[#This Row],[AWAL]],Table2[[#This Row],[M1A]]))))</f>
        <v/>
      </c>
      <c r="J299" s="37"/>
      <c r="K2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0" spans="1:15">
      <c r="A300" s="39">
        <f>IF(Table2[[#This Row],[TT]]&lt;1,"",COUNT(A$2:A299)+1)</f>
        <v>292</v>
      </c>
      <c r="B300" s="41" t="s">
        <v>464</v>
      </c>
      <c r="C300" s="42">
        <v>1</v>
      </c>
      <c r="D300" s="42">
        <v>0</v>
      </c>
      <c r="E30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00" s="38" t="str">
        <f>IF(Table2[[#This Row],[M1A]]="","",Table2[[#This Row],[M1A]]-Table2[[#This Row],[AWAL]])</f>
        <v/>
      </c>
      <c r="I300" s="38" t="str">
        <f>IF(Table2[[#This Row],[M2A]]="","",SUM(Table2[[#This Row],[M2A]]-(IF(Table2[[#This Row],[M1A]]="",Table2[[#This Row],[AWAL]],Table2[[#This Row],[M1A]]))))</f>
        <v/>
      </c>
      <c r="J300" s="37"/>
      <c r="K30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0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1" spans="1:15">
      <c r="A301" s="33">
        <f>IF(Table2[[#This Row],[TT]]&lt;1,"",COUNT(A$2:A300)+1)</f>
        <v>293</v>
      </c>
      <c r="B301" s="34" t="s">
        <v>465</v>
      </c>
      <c r="C301" s="35">
        <v>1</v>
      </c>
      <c r="D301" s="35" t="s">
        <v>59</v>
      </c>
      <c r="E3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01" s="36" t="str">
        <f>IF(Table2[[#This Row],[M1A]]="","",Table2[[#This Row],[M1A]]-Table2[[#This Row],[AWAL]])</f>
        <v/>
      </c>
      <c r="I301" s="36" t="str">
        <f>IF(Table2[[#This Row],[M2A]]="","",SUM(Table2[[#This Row],[M2A]]-(IF(Table2[[#This Row],[M1A]]="",Table2[[#This Row],[AWAL]],Table2[[#This Row],[M1A]]))))</f>
        <v/>
      </c>
      <c r="J301" s="37"/>
      <c r="K3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2" spans="1:15">
      <c r="A302" s="33">
        <f>IF(Table2[[#This Row],[TT]]&lt;1,"",COUNT(A$2:A301)+1)</f>
        <v>294</v>
      </c>
      <c r="B302" s="34" t="s">
        <v>466</v>
      </c>
      <c r="C302" s="35">
        <v>6</v>
      </c>
      <c r="D302" s="35" t="s">
        <v>289</v>
      </c>
      <c r="E3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02" s="36" t="str">
        <f>IF(Table2[[#This Row],[M1A]]="","",Table2[[#This Row],[M1A]]-Table2[[#This Row],[AWAL]])</f>
        <v/>
      </c>
      <c r="I302" s="36" t="str">
        <f>IF(Table2[[#This Row],[M2A]]="","",SUM(Table2[[#This Row],[M2A]]-(IF(Table2[[#This Row],[M1A]]="",Table2[[#This Row],[AWAL]],Table2[[#This Row],[M1A]]))))</f>
        <v/>
      </c>
      <c r="J302" s="37"/>
      <c r="K3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3" spans="1:15">
      <c r="A303" s="33">
        <f>IF(Table2[[#This Row],[TT]]&lt;1,"",COUNT(A$2:A302)+1)</f>
        <v>295</v>
      </c>
      <c r="B303" s="34" t="s">
        <v>467</v>
      </c>
      <c r="C303" s="35">
        <v>3</v>
      </c>
      <c r="D303" s="35" t="s">
        <v>59</v>
      </c>
      <c r="E3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03" s="36" t="str">
        <f>IF(Table2[[#This Row],[M1A]]="","",Table2[[#This Row],[M1A]]-Table2[[#This Row],[AWAL]])</f>
        <v/>
      </c>
      <c r="I303" s="36" t="str">
        <f>IF(Table2[[#This Row],[M2A]]="","",SUM(Table2[[#This Row],[M2A]]-(IF(Table2[[#This Row],[M1A]]="",Table2[[#This Row],[AWAL]],Table2[[#This Row],[M1A]]))))</f>
        <v/>
      </c>
      <c r="J303" s="37"/>
      <c r="K3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4" spans="1:15">
      <c r="A304" s="33">
        <f>IF(Table2[[#This Row],[TT]]&lt;1,"",COUNT(A$2:A303)+1)</f>
        <v>296</v>
      </c>
      <c r="B304" s="34" t="s">
        <v>468</v>
      </c>
      <c r="C304" s="35">
        <v>9</v>
      </c>
      <c r="D304" s="35" t="s">
        <v>289</v>
      </c>
      <c r="E3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04" s="36" t="str">
        <f>IF(Table2[[#This Row],[M1A]]="","",Table2[[#This Row],[M1A]]-Table2[[#This Row],[AWAL]])</f>
        <v/>
      </c>
      <c r="I304" s="36" t="str">
        <f>IF(Table2[[#This Row],[M2A]]="","",SUM(Table2[[#This Row],[M2A]]-(IF(Table2[[#This Row],[M1A]]="",Table2[[#This Row],[AWAL]],Table2[[#This Row],[M1A]]))))</f>
        <v/>
      </c>
      <c r="J304" s="37"/>
      <c r="K3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5" spans="1:15">
      <c r="A305" s="33">
        <f>IF(Table2[[#This Row],[TT]]&lt;1,"",COUNT(A$2:A304)+1)</f>
        <v>297</v>
      </c>
      <c r="B305" s="34" t="s">
        <v>469</v>
      </c>
      <c r="C305" s="35">
        <v>3</v>
      </c>
      <c r="D305" s="35" t="s">
        <v>470</v>
      </c>
      <c r="E3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05" s="36" t="str">
        <f>IF(Table2[[#This Row],[M1A]]="","",Table2[[#This Row],[M1A]]-Table2[[#This Row],[AWAL]])</f>
        <v/>
      </c>
      <c r="I305" s="36" t="str">
        <f>IF(Table2[[#This Row],[M2A]]="","",SUM(Table2[[#This Row],[M2A]]-(IF(Table2[[#This Row],[M1A]]="",Table2[[#This Row],[AWAL]],Table2[[#This Row],[M1A]]))))</f>
        <v/>
      </c>
      <c r="J305" s="37"/>
      <c r="K3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6" spans="1:15">
      <c r="A306" s="33">
        <f>IF(Table2[[#This Row],[TT]]&lt;1,"",COUNT(A$2:A305)+1)</f>
        <v>298</v>
      </c>
      <c r="B306" s="34" t="s">
        <v>471</v>
      </c>
      <c r="C306" s="35">
        <v>4</v>
      </c>
      <c r="D306" s="35" t="s">
        <v>178</v>
      </c>
      <c r="E3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06" s="36" t="str">
        <f>IF(Table2[[#This Row],[M1A]]="","",Table2[[#This Row],[M1A]]-Table2[[#This Row],[AWAL]])</f>
        <v/>
      </c>
      <c r="I306" s="36" t="str">
        <f>IF(Table2[[#This Row],[M2A]]="","",SUM(Table2[[#This Row],[M2A]]-(IF(Table2[[#This Row],[M1A]]="",Table2[[#This Row],[AWAL]],Table2[[#This Row],[M1A]]))))</f>
        <v/>
      </c>
      <c r="J306" s="37"/>
      <c r="K3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7" spans="1:15">
      <c r="A307" s="33">
        <f>IF(Table2[[#This Row],[TT]]&lt;1,"",COUNT(A$2:A306)+1)</f>
        <v>299</v>
      </c>
      <c r="B307" s="34" t="s">
        <v>472</v>
      </c>
      <c r="C307" s="35">
        <v>3</v>
      </c>
      <c r="D307" s="35" t="s">
        <v>34</v>
      </c>
      <c r="E3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07" s="36" t="str">
        <f>IF(Table2[[#This Row],[M1A]]="","",Table2[[#This Row],[M1A]]-Table2[[#This Row],[AWAL]])</f>
        <v/>
      </c>
      <c r="I307" s="36" t="str">
        <f>IF(Table2[[#This Row],[M2A]]="","",SUM(Table2[[#This Row],[M2A]]-(IF(Table2[[#This Row],[M1A]]="",Table2[[#This Row],[AWAL]],Table2[[#This Row],[M1A]]))))</f>
        <v/>
      </c>
      <c r="J307" s="37"/>
      <c r="K3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8" spans="1:15">
      <c r="A308" s="33">
        <f>IF(Table2[[#This Row],[TT]]&lt;1,"",COUNT(A$2:A307)+1)</f>
        <v>300</v>
      </c>
      <c r="B308" s="41" t="s">
        <v>2847</v>
      </c>
      <c r="C308" s="42">
        <v>14</v>
      </c>
      <c r="D308" s="42" t="s">
        <v>2894</v>
      </c>
      <c r="E3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308" s="36" t="str">
        <f>IF(Table2[[#This Row],[M1A]]="","",Table2[[#This Row],[M1A]]-Table2[[#This Row],[AWAL]])</f>
        <v/>
      </c>
      <c r="I308" s="36" t="str">
        <f>IF(Table2[[#This Row],[M2A]]="","",SUM(Table2[[#This Row],[M2A]]-(IF(Table2[[#This Row],[M1A]]="",Table2[[#This Row],[AWAL]],Table2[[#This Row],[M1A]]))))</f>
        <v/>
      </c>
      <c r="J308" s="37"/>
      <c r="K3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09" spans="1:15">
      <c r="A309" s="33">
        <f>IF(Table2[[#This Row],[TT]]&lt;1,"",COUNT(A$2:A308)+1)</f>
        <v>301</v>
      </c>
      <c r="B309" s="34" t="s">
        <v>473</v>
      </c>
      <c r="C309" s="35">
        <v>3</v>
      </c>
      <c r="D309" s="35" t="s">
        <v>43</v>
      </c>
      <c r="E3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309" s="36">
        <v>2</v>
      </c>
      <c r="G309" s="36">
        <f>IF(Table2[[#This Row],[M1A]]="","",Table2[[#This Row],[M1A]]-Table2[[#This Row],[AWAL]])</f>
        <v>-1</v>
      </c>
      <c r="I309" s="36" t="str">
        <f>IF(Table2[[#This Row],[M2A]]="","",SUM(Table2[[#This Row],[M2A]]-(IF(Table2[[#This Row],[M1A]]="",Table2[[#This Row],[AWAL]],Table2[[#This Row],[M1A]]))))</f>
        <v/>
      </c>
      <c r="J309" s="37"/>
      <c r="K3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10" spans="1:15">
      <c r="A310" s="33" t="str">
        <f>IF(Table2[[#This Row],[TT]]&lt;1,"",COUNT(A$2:A309)+1)</f>
        <v/>
      </c>
      <c r="B310" s="34" t="s">
        <v>474</v>
      </c>
      <c r="C310" s="35">
        <v>3</v>
      </c>
      <c r="D310" s="35" t="s">
        <v>32</v>
      </c>
      <c r="E3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10" s="36">
        <v>0</v>
      </c>
      <c r="G310" s="36">
        <f>IF(Table2[[#This Row],[M1A]]="","",Table2[[#This Row],[M1A]]-Table2[[#This Row],[AWAL]])</f>
        <v>-3</v>
      </c>
      <c r="I310" s="36" t="str">
        <f>IF(Table2[[#This Row],[M2A]]="","",SUM(Table2[[#This Row],[M2A]]-(IF(Table2[[#This Row],[M1A]]="",Table2[[#This Row],[AWAL]],Table2[[#This Row],[M1A]]))))</f>
        <v/>
      </c>
      <c r="J310" s="37"/>
      <c r="K3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M1:H(-3)  </v>
      </c>
      <c r="O3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311" spans="1:15">
      <c r="A311" s="33">
        <f>IF(Table2[[#This Row],[TT]]&lt;1,"",COUNT(A$2:A310)+1)</f>
        <v>302</v>
      </c>
      <c r="B311" s="34" t="s">
        <v>475</v>
      </c>
      <c r="C311" s="35">
        <v>3</v>
      </c>
      <c r="D311" s="35" t="s">
        <v>11</v>
      </c>
      <c r="E3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11" s="36" t="str">
        <f>IF(Table2[[#This Row],[M1A]]="","",Table2[[#This Row],[M1A]]-Table2[[#This Row],[AWAL]])</f>
        <v/>
      </c>
      <c r="I311" s="36" t="str">
        <f>IF(Table2[[#This Row],[M2A]]="","",SUM(Table2[[#This Row],[M2A]]-(IF(Table2[[#This Row],[M1A]]="",Table2[[#This Row],[AWAL]],Table2[[#This Row],[M1A]]))))</f>
        <v/>
      </c>
      <c r="J311" s="37"/>
      <c r="K3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2" spans="1:15">
      <c r="A312" s="33">
        <f>IF(Table2[[#This Row],[TT]]&lt;1,"",COUNT(A$2:A311)+1)</f>
        <v>303</v>
      </c>
      <c r="B312" s="41" t="s">
        <v>476</v>
      </c>
      <c r="C312" s="42">
        <v>4</v>
      </c>
      <c r="D312" s="42" t="s">
        <v>39</v>
      </c>
      <c r="E3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12" s="36" t="str">
        <f>IF(Table2[[#This Row],[M1A]]="","",Table2[[#This Row],[M1A]]-Table2[[#This Row],[AWAL]])</f>
        <v/>
      </c>
      <c r="I312" s="36" t="str">
        <f>IF(Table2[[#This Row],[M2A]]="","",SUM(Table2[[#This Row],[M2A]]-(IF(Table2[[#This Row],[M1A]]="",Table2[[#This Row],[AWAL]],Table2[[#This Row],[M1A]]))))</f>
        <v/>
      </c>
      <c r="J312" s="37"/>
      <c r="K3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3" spans="1:15">
      <c r="A313" s="33">
        <f>IF(Table2[[#This Row],[TT]]&lt;1,"",COUNT(A$2:A312)+1)</f>
        <v>304</v>
      </c>
      <c r="B313" s="34" t="s">
        <v>477</v>
      </c>
      <c r="C313" s="35">
        <v>3</v>
      </c>
      <c r="D313" s="35" t="s">
        <v>39</v>
      </c>
      <c r="E3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13" s="36" t="str">
        <f>IF(Table2[[#This Row],[M1A]]="","",Table2[[#This Row],[M1A]]-Table2[[#This Row],[AWAL]])</f>
        <v/>
      </c>
      <c r="I313" s="36" t="str">
        <f>IF(Table2[[#This Row],[M2A]]="","",SUM(Table2[[#This Row],[M2A]]-(IF(Table2[[#This Row],[M1A]]="",Table2[[#This Row],[AWAL]],Table2[[#This Row],[M1A]]))))</f>
        <v/>
      </c>
      <c r="J313" s="37"/>
      <c r="K3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4" spans="1:15">
      <c r="A314" s="33">
        <f>IF(Table2[[#This Row],[TT]]&lt;1,"",COUNT(A$2:A313)+1)</f>
        <v>305</v>
      </c>
      <c r="B314" s="34" t="s">
        <v>478</v>
      </c>
      <c r="C314" s="35">
        <v>5</v>
      </c>
      <c r="D314" s="35" t="s">
        <v>59</v>
      </c>
      <c r="E3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14" s="36" t="str">
        <f>IF(Table2[[#This Row],[M1A]]="","",Table2[[#This Row],[M1A]]-Table2[[#This Row],[AWAL]])</f>
        <v/>
      </c>
      <c r="I314" s="36" t="str">
        <f>IF(Table2[[#This Row],[M2A]]="","",SUM(Table2[[#This Row],[M2A]]-(IF(Table2[[#This Row],[M1A]]="",Table2[[#This Row],[AWAL]],Table2[[#This Row],[M1A]]))))</f>
        <v/>
      </c>
      <c r="J314" s="37"/>
      <c r="K3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5" spans="1:15">
      <c r="A315" s="33">
        <f>IF(Table2[[#This Row],[TT]]&lt;1,"",COUNT(A$2:A314)+1)</f>
        <v>306</v>
      </c>
      <c r="B315" s="34" t="s">
        <v>479</v>
      </c>
      <c r="C315" s="35">
        <v>4</v>
      </c>
      <c r="D315" s="35" t="s">
        <v>91</v>
      </c>
      <c r="E3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15" s="36" t="str">
        <f>IF(Table2[[#This Row],[M1A]]="","",Table2[[#This Row],[M1A]]-Table2[[#This Row],[AWAL]])</f>
        <v/>
      </c>
      <c r="I315" s="36" t="str">
        <f>IF(Table2[[#This Row],[M2A]]="","",SUM(Table2[[#This Row],[M2A]]-(IF(Table2[[#This Row],[M1A]]="",Table2[[#This Row],[AWAL]],Table2[[#This Row],[M1A]]))))</f>
        <v/>
      </c>
      <c r="J315" s="37"/>
      <c r="K3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6" spans="1:15">
      <c r="A316" s="33">
        <f>IF(Table2[[#This Row],[TT]]&lt;1,"",COUNT(A$2:A315)+1)</f>
        <v>307</v>
      </c>
      <c r="B316" s="34" t="s">
        <v>480</v>
      </c>
      <c r="C316" s="35">
        <v>1</v>
      </c>
      <c r="D316" s="35" t="s">
        <v>11</v>
      </c>
      <c r="E3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16" s="36" t="str">
        <f>IF(Table2[[#This Row],[M1A]]="","",Table2[[#This Row],[M1A]]-Table2[[#This Row],[AWAL]])</f>
        <v/>
      </c>
      <c r="I316" s="36" t="str">
        <f>IF(Table2[[#This Row],[M2A]]="","",SUM(Table2[[#This Row],[M2A]]-(IF(Table2[[#This Row],[M1A]]="",Table2[[#This Row],[AWAL]],Table2[[#This Row],[M1A]]))))</f>
        <v/>
      </c>
      <c r="J316" s="37"/>
      <c r="K3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7" spans="1:15">
      <c r="A317" s="33">
        <f>IF(Table2[[#This Row],[TT]]&lt;1,"",COUNT(A$2:A316)+1)</f>
        <v>308</v>
      </c>
      <c r="B317" s="34" t="s">
        <v>2848</v>
      </c>
      <c r="C317" s="35">
        <v>4</v>
      </c>
      <c r="D317" s="35" t="s">
        <v>2718</v>
      </c>
      <c r="E3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317" s="36">
        <v>3</v>
      </c>
      <c r="G317" s="36">
        <f>IF(Table2[[#This Row],[M1A]]="","",Table2[[#This Row],[M1A]]-Table2[[#This Row],[AWAL]])</f>
        <v>-1</v>
      </c>
      <c r="I317" s="36" t="str">
        <f>IF(Table2[[#This Row],[M2A]]="","",SUM(Table2[[#This Row],[M2A]]-(IF(Table2[[#This Row],[M1A]]="",Table2[[#This Row],[AWAL]],Table2[[#This Row],[M1A]]))))</f>
        <v/>
      </c>
      <c r="J317" s="37"/>
      <c r="K3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18" spans="1:15">
      <c r="A318" s="33">
        <f>IF(Table2[[#This Row],[TT]]&lt;1,"",COUNT(A$2:A317)+1)</f>
        <v>309</v>
      </c>
      <c r="B318" s="34" t="s">
        <v>481</v>
      </c>
      <c r="C318" s="35">
        <v>18</v>
      </c>
      <c r="D318" s="35" t="s">
        <v>482</v>
      </c>
      <c r="E3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318" s="36" t="str">
        <f>IF(Table2[[#This Row],[M1A]]="","",Table2[[#This Row],[M1A]]-Table2[[#This Row],[AWAL]])</f>
        <v/>
      </c>
      <c r="I318" s="36" t="str">
        <f>IF(Table2[[#This Row],[M2A]]="","",SUM(Table2[[#This Row],[M2A]]-(IF(Table2[[#This Row],[M1A]]="",Table2[[#This Row],[AWAL]],Table2[[#This Row],[M1A]]))))</f>
        <v/>
      </c>
      <c r="J318" s="37"/>
      <c r="K3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19" spans="1:15">
      <c r="A319" s="33">
        <f>IF(Table2[[#This Row],[TT]]&lt;1,"",COUNT(A$2:A318)+1)</f>
        <v>310</v>
      </c>
      <c r="B319" s="34" t="s">
        <v>2650</v>
      </c>
      <c r="C319" s="35">
        <v>7</v>
      </c>
      <c r="D319" s="35">
        <v>72</v>
      </c>
      <c r="E3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319" s="36" t="str">
        <f>IF(Table2[[#This Row],[M1A]]="","",Table2[[#This Row],[M1A]]-Table2[[#This Row],[AWAL]])</f>
        <v/>
      </c>
      <c r="I319" s="36" t="str">
        <f>IF(Table2[[#This Row],[M2A]]="","",SUM(Table2[[#This Row],[M2A]]-(IF(Table2[[#This Row],[M1A]]="",Table2[[#This Row],[AWAL]],Table2[[#This Row],[M1A]]))))</f>
        <v/>
      </c>
      <c r="J319" s="37"/>
      <c r="K3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0" spans="1:15">
      <c r="A320" s="33">
        <f>IF(Table2[[#This Row],[TT]]&lt;1,"",COUNT(A$2:A319)+1)</f>
        <v>311</v>
      </c>
      <c r="B320" s="34" t="s">
        <v>2651</v>
      </c>
      <c r="C320" s="35">
        <v>6</v>
      </c>
      <c r="D320" s="35">
        <v>72</v>
      </c>
      <c r="E3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20" s="36" t="str">
        <f>IF(Table2[[#This Row],[M1A]]="","",Table2[[#This Row],[M1A]]-Table2[[#This Row],[AWAL]])</f>
        <v/>
      </c>
      <c r="I320" s="36" t="str">
        <f>IF(Table2[[#This Row],[M2A]]="","",SUM(Table2[[#This Row],[M2A]]-(IF(Table2[[#This Row],[M1A]]="",Table2[[#This Row],[AWAL]],Table2[[#This Row],[M1A]]))))</f>
        <v/>
      </c>
      <c r="J320" s="37"/>
      <c r="K3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1" spans="1:15">
      <c r="A321" s="33">
        <f>IF(Table2[[#This Row],[TT]]&lt;1,"",COUNT(A$2:A320)+1)</f>
        <v>312</v>
      </c>
      <c r="B321" s="34" t="s">
        <v>2849</v>
      </c>
      <c r="C321" s="35">
        <v>3</v>
      </c>
      <c r="D321" s="35" t="s">
        <v>2895</v>
      </c>
      <c r="E3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321" s="36">
        <v>2</v>
      </c>
      <c r="G321" s="36">
        <f>IF(Table2[[#This Row],[M1A]]="","",Table2[[#This Row],[M1A]]-Table2[[#This Row],[AWAL]])</f>
        <v>-1</v>
      </c>
      <c r="I321" s="36" t="str">
        <f>IF(Table2[[#This Row],[M2A]]="","",SUM(Table2[[#This Row],[M2A]]-(IF(Table2[[#This Row],[M1A]]="",Table2[[#This Row],[AWAL]],Table2[[#This Row],[M1A]]))))</f>
        <v/>
      </c>
      <c r="J321" s="37"/>
      <c r="K3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22" spans="1:15">
      <c r="A322" s="33" t="str">
        <f>IF(Table2[[#This Row],[TT]]&lt;1,"",COUNT(A$2:A321)+1)</f>
        <v/>
      </c>
      <c r="B322" s="34" t="s">
        <v>2620</v>
      </c>
      <c r="C322" s="35">
        <v>1</v>
      </c>
      <c r="D322" s="35" t="s">
        <v>2895</v>
      </c>
      <c r="E3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22" s="36">
        <v>0</v>
      </c>
      <c r="G322" s="36">
        <f>IF(Table2[[#This Row],[M1A]]="","",Table2[[#This Row],[M1A]]-Table2[[#This Row],[AWAL]])</f>
        <v>-1</v>
      </c>
      <c r="I322" s="36" t="str">
        <f>IF(Table2[[#This Row],[M2A]]="","",SUM(Table2[[#This Row],[M2A]]-(IF(Table2[[#This Row],[M1A]]="",Table2[[#This Row],[AWAL]],Table2[[#This Row],[M1A]]))))</f>
        <v/>
      </c>
      <c r="J322" s="37"/>
      <c r="K3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3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23" spans="1:15">
      <c r="A323" s="33" t="str">
        <f>IF(Table2[[#This Row],[TT]]&lt;1,"",COUNT(A$2:A322)+1)</f>
        <v/>
      </c>
      <c r="B323" s="34" t="s">
        <v>2850</v>
      </c>
      <c r="C323" s="35">
        <v>2</v>
      </c>
      <c r="D323" s="35">
        <v>72</v>
      </c>
      <c r="E3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23" s="36">
        <v>0</v>
      </c>
      <c r="G323" s="36">
        <f>IF(Table2[[#This Row],[M1A]]="","",Table2[[#This Row],[M1A]]-Table2[[#This Row],[AWAL]])</f>
        <v>-2</v>
      </c>
      <c r="I323" s="36" t="str">
        <f>IF(Table2[[#This Row],[M2A]]="","",SUM(Table2[[#This Row],[M2A]]-(IF(Table2[[#This Row],[M1A]]="",Table2[[#This Row],[AWAL]],Table2[[#This Row],[M1A]]))))</f>
        <v/>
      </c>
      <c r="J323" s="37"/>
      <c r="K3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3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324" spans="1:15">
      <c r="A324" s="33" t="str">
        <f>IF(Table2[[#This Row],[TT]]&lt;1,"",COUNT(A$2:A323)+1)</f>
        <v/>
      </c>
      <c r="B324" s="41" t="s">
        <v>2851</v>
      </c>
      <c r="C324" s="42">
        <v>1</v>
      </c>
      <c r="D324" s="42">
        <v>72</v>
      </c>
      <c r="E3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24" s="36">
        <v>0</v>
      </c>
      <c r="G324" s="36">
        <f>IF(Table2[[#This Row],[M1A]]="","",Table2[[#This Row],[M1A]]-Table2[[#This Row],[AWAL]])</f>
        <v>-1</v>
      </c>
      <c r="I324" s="36" t="str">
        <f>IF(Table2[[#This Row],[M2A]]="","",SUM(Table2[[#This Row],[M2A]]-(IF(Table2[[#This Row],[M1A]]="",Table2[[#This Row],[AWAL]],Table2[[#This Row],[M1A]]))))</f>
        <v/>
      </c>
      <c r="J324" s="37"/>
      <c r="K3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3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25" spans="1:15">
      <c r="A325" s="33">
        <f>IF(Table2[[#This Row],[TT]]&lt;1,"",COUNT(A$2:A324)+1)</f>
        <v>313</v>
      </c>
      <c r="B325" s="41" t="s">
        <v>483</v>
      </c>
      <c r="C325" s="42">
        <v>4</v>
      </c>
      <c r="D325" s="42" t="s">
        <v>327</v>
      </c>
      <c r="E3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25" s="36" t="str">
        <f>IF(Table2[[#This Row],[M1A]]="","",Table2[[#This Row],[M1A]]-Table2[[#This Row],[AWAL]])</f>
        <v/>
      </c>
      <c r="I325" s="36" t="str">
        <f>IF(Table2[[#This Row],[M2A]]="","",SUM(Table2[[#This Row],[M2A]]-(IF(Table2[[#This Row],[M1A]]="",Table2[[#This Row],[AWAL]],Table2[[#This Row],[M1A]]))))</f>
        <v/>
      </c>
      <c r="J325" s="37"/>
      <c r="K3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6" spans="1:15">
      <c r="A326" s="33">
        <f>IF(Table2[[#This Row],[TT]]&lt;1,"",COUNT(A$2:A325)+1)</f>
        <v>314</v>
      </c>
      <c r="B326" s="34" t="s">
        <v>484</v>
      </c>
      <c r="C326" s="35">
        <v>1</v>
      </c>
      <c r="D326" s="35" t="s">
        <v>485</v>
      </c>
      <c r="E3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26" s="36" t="str">
        <f>IF(Table2[[#This Row],[M1A]]="","",Table2[[#This Row],[M1A]]-Table2[[#This Row],[AWAL]])</f>
        <v/>
      </c>
      <c r="I326" s="36" t="str">
        <f>IF(Table2[[#This Row],[M2A]]="","",SUM(Table2[[#This Row],[M2A]]-(IF(Table2[[#This Row],[M1A]]="",Table2[[#This Row],[AWAL]],Table2[[#This Row],[M1A]]))))</f>
        <v/>
      </c>
      <c r="J326" s="37"/>
      <c r="K3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7" spans="1:15">
      <c r="A327" s="33">
        <f>IF(Table2[[#This Row],[TT]]&lt;1,"",COUNT(A$2:A326)+1)</f>
        <v>315</v>
      </c>
      <c r="B327" s="34" t="s">
        <v>486</v>
      </c>
      <c r="C327" s="35">
        <v>48</v>
      </c>
      <c r="D327" s="35">
        <v>72</v>
      </c>
      <c r="E3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327" s="36" t="str">
        <f>IF(Table2[[#This Row],[M1A]]="","",Table2[[#This Row],[M1A]]-Table2[[#This Row],[AWAL]])</f>
        <v/>
      </c>
      <c r="I327" s="36" t="str">
        <f>IF(Table2[[#This Row],[M2A]]="","",SUM(Table2[[#This Row],[M2A]]-(IF(Table2[[#This Row],[M1A]]="",Table2[[#This Row],[AWAL]],Table2[[#This Row],[M1A]]))))</f>
        <v/>
      </c>
      <c r="J327" s="37"/>
      <c r="K3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8" spans="1:15">
      <c r="A328" s="33">
        <f>IF(Table2[[#This Row],[TT]]&lt;1,"",COUNT(A$2:A327)+1)</f>
        <v>316</v>
      </c>
      <c r="B328" s="50" t="s">
        <v>487</v>
      </c>
      <c r="C328" s="51">
        <v>1</v>
      </c>
      <c r="D328" s="51" t="s">
        <v>98</v>
      </c>
      <c r="E3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28" s="36" t="str">
        <f>IF(Table2[[#This Row],[M1A]]="","",Table2[[#This Row],[M1A]]-Table2[[#This Row],[AWAL]])</f>
        <v/>
      </c>
      <c r="I328" s="36" t="str">
        <f>IF(Table2[[#This Row],[M2A]]="","",SUM(Table2[[#This Row],[M2A]]-(IF(Table2[[#This Row],[M1A]]="",Table2[[#This Row],[AWAL]],Table2[[#This Row],[M1A]]))))</f>
        <v/>
      </c>
      <c r="J328" s="37"/>
      <c r="K3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29" spans="1:15">
      <c r="A329" s="39">
        <f>IF(Table2[[#This Row],[TT]]&lt;1,"",COUNT(A$2:A328)+1)</f>
        <v>317</v>
      </c>
      <c r="B329" s="41" t="s">
        <v>488</v>
      </c>
      <c r="C329" s="42">
        <v>1</v>
      </c>
      <c r="D329" s="42" t="s">
        <v>67</v>
      </c>
      <c r="E32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29" s="38" t="str">
        <f>IF(Table2[[#This Row],[M1A]]="","",Table2[[#This Row],[M1A]]-Table2[[#This Row],[AWAL]])</f>
        <v/>
      </c>
      <c r="I329" s="38" t="str">
        <f>IF(Table2[[#This Row],[M2A]]="","",SUM(Table2[[#This Row],[M2A]]-(IF(Table2[[#This Row],[M1A]]="",Table2[[#This Row],[AWAL]],Table2[[#This Row],[M1A]]))))</f>
        <v/>
      </c>
      <c r="J329" s="40"/>
      <c r="K32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329" s="38"/>
      <c r="M32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0" spans="1:15">
      <c r="A330" s="33">
        <f>IF(Table2[[#This Row],[TT]]&lt;1,"",COUNT(A$2:A329)+1)</f>
        <v>318</v>
      </c>
      <c r="B330" s="50" t="s">
        <v>489</v>
      </c>
      <c r="C330" s="51">
        <v>3</v>
      </c>
      <c r="D330" s="51" t="s">
        <v>157</v>
      </c>
      <c r="E3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30" s="36" t="str">
        <f>IF(Table2[[#This Row],[M1A]]="","",Table2[[#This Row],[M1A]]-Table2[[#This Row],[AWAL]])</f>
        <v/>
      </c>
      <c r="I330" s="36" t="str">
        <f>IF(Table2[[#This Row],[M2A]]="","",SUM(Table2[[#This Row],[M2A]]-(IF(Table2[[#This Row],[M1A]]="",Table2[[#This Row],[AWAL]],Table2[[#This Row],[M1A]]))))</f>
        <v/>
      </c>
      <c r="J330" s="37"/>
      <c r="K3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1" spans="1:15">
      <c r="A331" s="33">
        <f>IF(Table2[[#This Row],[TT]]&lt;1,"",COUNT(A$2:A330)+1)</f>
        <v>319</v>
      </c>
      <c r="B331" s="41" t="s">
        <v>490</v>
      </c>
      <c r="C331" s="42">
        <v>1</v>
      </c>
      <c r="D331" s="42" t="s">
        <v>157</v>
      </c>
      <c r="E3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1" s="36" t="str">
        <f>IF(Table2[[#This Row],[M1A]]="","",Table2[[#This Row],[M1A]]-Table2[[#This Row],[AWAL]])</f>
        <v/>
      </c>
      <c r="I331" s="36" t="str">
        <f>IF(Table2[[#This Row],[M2A]]="","",SUM(Table2[[#This Row],[M2A]]-(IF(Table2[[#This Row],[M1A]]="",Table2[[#This Row],[AWAL]],Table2[[#This Row],[M1A]]))))</f>
        <v/>
      </c>
      <c r="J331" s="37"/>
      <c r="K3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2" spans="1:15">
      <c r="A332" s="33">
        <f>IF(Table2[[#This Row],[TT]]&lt;1,"",COUNT(A$2:A331)+1)</f>
        <v>320</v>
      </c>
      <c r="B332" s="34" t="s">
        <v>492</v>
      </c>
      <c r="C332" s="35">
        <v>2</v>
      </c>
      <c r="D332" s="35">
        <v>480</v>
      </c>
      <c r="E3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32" s="36" t="str">
        <f>IF(Table2[[#This Row],[M1A]]="","",Table2[[#This Row],[M1A]]-Table2[[#This Row],[AWAL]])</f>
        <v/>
      </c>
      <c r="I332" s="36" t="str">
        <f>IF(Table2[[#This Row],[M2A]]="","",SUM(Table2[[#This Row],[M2A]]-(IF(Table2[[#This Row],[M1A]]="",Table2[[#This Row],[AWAL]],Table2[[#This Row],[M1A]]))))</f>
        <v/>
      </c>
      <c r="J332" s="37"/>
      <c r="K3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3" spans="1:15">
      <c r="A333" s="33">
        <f>IF(Table2[[#This Row],[TT]]&lt;1,"",COUNT(A$2:A332)+1)</f>
        <v>321</v>
      </c>
      <c r="B333" s="41" t="s">
        <v>493</v>
      </c>
      <c r="C333" s="42">
        <v>2</v>
      </c>
      <c r="D333" s="42">
        <v>480</v>
      </c>
      <c r="E3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33" s="36" t="str">
        <f>IF(Table2[[#This Row],[M1A]]="","",Table2[[#This Row],[M1A]]-Table2[[#This Row],[AWAL]])</f>
        <v/>
      </c>
      <c r="I333" s="36" t="str">
        <f>IF(Table2[[#This Row],[M2A]]="","",SUM(Table2[[#This Row],[M2A]]-(IF(Table2[[#This Row],[M1A]]="",Table2[[#This Row],[AWAL]],Table2[[#This Row],[M1A]]))))</f>
        <v/>
      </c>
      <c r="J333" s="37"/>
      <c r="K3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4" spans="1:15">
      <c r="A334" s="33">
        <f>IF(Table2[[#This Row],[TT]]&lt;1,"",COUNT(A$2:A333)+1)</f>
        <v>322</v>
      </c>
      <c r="B334" s="34" t="s">
        <v>494</v>
      </c>
      <c r="C334" s="35">
        <v>1</v>
      </c>
      <c r="D334" s="35" t="s">
        <v>160</v>
      </c>
      <c r="E3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4" s="36" t="str">
        <f>IF(Table2[[#This Row],[M1A]]="","",Table2[[#This Row],[M1A]]-Table2[[#This Row],[AWAL]])</f>
        <v/>
      </c>
      <c r="I334" s="36" t="str">
        <f>IF(Table2[[#This Row],[M2A]]="","",SUM(Table2[[#This Row],[M2A]]-(IF(Table2[[#This Row],[M1A]]="",Table2[[#This Row],[AWAL]],Table2[[#This Row],[M1A]]))))</f>
        <v/>
      </c>
      <c r="J334" s="37"/>
      <c r="K3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5" spans="1:15">
      <c r="A335" s="33" t="str">
        <f>IF(Table2[[#This Row],[TT]]&lt;1,"",COUNT(A$2:A334)+1)</f>
        <v/>
      </c>
      <c r="B335" s="34" t="s">
        <v>495</v>
      </c>
      <c r="C335" s="35">
        <v>2</v>
      </c>
      <c r="D335" s="35" t="s">
        <v>28</v>
      </c>
      <c r="E3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5" s="36">
        <v>0</v>
      </c>
      <c r="G335" s="36">
        <f>IF(Table2[[#This Row],[M1A]]="","",Table2[[#This Row],[M1A]]-Table2[[#This Row],[AWAL]])</f>
        <v>-2</v>
      </c>
      <c r="I335" s="36" t="str">
        <f>IF(Table2[[#This Row],[M2A]]="","",SUM(Table2[[#This Row],[M2A]]-(IF(Table2[[#This Row],[M1A]]="",Table2[[#This Row],[AWAL]],Table2[[#This Row],[M1A]]))))</f>
        <v/>
      </c>
      <c r="J335" s="37"/>
      <c r="K3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3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336" spans="1:15">
      <c r="A336" s="33">
        <f>IF(Table2[[#This Row],[TT]]&lt;1,"",COUNT(A$2:A335)+1)</f>
        <v>323</v>
      </c>
      <c r="B336" s="34" t="s">
        <v>496</v>
      </c>
      <c r="C336" s="35">
        <v>10</v>
      </c>
      <c r="D336" s="35" t="s">
        <v>262</v>
      </c>
      <c r="E3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36" s="36" t="str">
        <f>IF(Table2[[#This Row],[M1A]]="","",Table2[[#This Row],[M1A]]-Table2[[#This Row],[AWAL]])</f>
        <v/>
      </c>
      <c r="I336" s="36" t="str">
        <f>IF(Table2[[#This Row],[M2A]]="","",SUM(Table2[[#This Row],[M2A]]-(IF(Table2[[#This Row],[M1A]]="",Table2[[#This Row],[AWAL]],Table2[[#This Row],[M1A]]))))</f>
        <v/>
      </c>
      <c r="J336" s="37"/>
      <c r="K3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7" spans="1:15">
      <c r="A337" s="39">
        <f>IF(Table2[[#This Row],[TT]]&lt;1,"",COUNT(A$2:A336)+1)</f>
        <v>324</v>
      </c>
      <c r="B337" s="41" t="s">
        <v>497</v>
      </c>
      <c r="C337" s="42">
        <v>8</v>
      </c>
      <c r="D337" s="42" t="s">
        <v>49</v>
      </c>
      <c r="E33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337" s="38" t="str">
        <f>IF(Table2[[#This Row],[M1A]]="","",Table2[[#This Row],[M1A]]-Table2[[#This Row],[AWAL]])</f>
        <v/>
      </c>
      <c r="I337" s="38" t="str">
        <f>IF(Table2[[#This Row],[M2A]]="","",SUM(Table2[[#This Row],[M2A]]-(IF(Table2[[#This Row],[M1A]]="",Table2[[#This Row],[AWAL]],Table2[[#This Row],[M1A]]))))</f>
        <v/>
      </c>
      <c r="J337" s="40"/>
      <c r="K33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337" s="38"/>
      <c r="M33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8" spans="1:15">
      <c r="A338" s="33">
        <f>IF(Table2[[#This Row],[TT]]&lt;1,"",COUNT(A$2:A337)+1)</f>
        <v>325</v>
      </c>
      <c r="B338" s="41" t="s">
        <v>498</v>
      </c>
      <c r="C338" s="42">
        <v>15</v>
      </c>
      <c r="D338" s="42" t="s">
        <v>262</v>
      </c>
      <c r="E3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338" s="36" t="str">
        <f>IF(Table2[[#This Row],[M1A]]="","",Table2[[#This Row],[M1A]]-Table2[[#This Row],[AWAL]])</f>
        <v/>
      </c>
      <c r="I338" s="36" t="str">
        <f>IF(Table2[[#This Row],[M2A]]="","",SUM(Table2[[#This Row],[M2A]]-(IF(Table2[[#This Row],[M1A]]="",Table2[[#This Row],[AWAL]],Table2[[#This Row],[M1A]]))))</f>
        <v/>
      </c>
      <c r="J338" s="37"/>
      <c r="K3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39" spans="1:15">
      <c r="A339" s="33">
        <f>IF(Table2[[#This Row],[TT]]&lt;1,"",COUNT(A$2:A338)+1)</f>
        <v>326</v>
      </c>
      <c r="B339" s="41" t="s">
        <v>499</v>
      </c>
      <c r="C339" s="42">
        <v>18</v>
      </c>
      <c r="D339" s="42" t="s">
        <v>262</v>
      </c>
      <c r="E3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339" s="36" t="str">
        <f>IF(Table2[[#This Row],[M1A]]="","",Table2[[#This Row],[M1A]]-Table2[[#This Row],[AWAL]])</f>
        <v/>
      </c>
      <c r="I339" s="36" t="str">
        <f>IF(Table2[[#This Row],[M2A]]="","",SUM(Table2[[#This Row],[M2A]]-(IF(Table2[[#This Row],[M1A]]="",Table2[[#This Row],[AWAL]],Table2[[#This Row],[M1A]]))))</f>
        <v/>
      </c>
      <c r="J339" s="37"/>
      <c r="K3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0" spans="1:15">
      <c r="A340" s="33">
        <f>IF(Table2[[#This Row],[TT]]&lt;1,"",COUNT(A$2:A339)+1)</f>
        <v>327</v>
      </c>
      <c r="B340" s="34" t="s">
        <v>500</v>
      </c>
      <c r="C340" s="35">
        <v>12</v>
      </c>
      <c r="D340" s="35" t="s">
        <v>262</v>
      </c>
      <c r="E3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340" s="36" t="str">
        <f>IF(Table2[[#This Row],[M1A]]="","",Table2[[#This Row],[M1A]]-Table2[[#This Row],[AWAL]])</f>
        <v/>
      </c>
      <c r="I340" s="36" t="str">
        <f>IF(Table2[[#This Row],[M2A]]="","",SUM(Table2[[#This Row],[M2A]]-(IF(Table2[[#This Row],[M1A]]="",Table2[[#This Row],[AWAL]],Table2[[#This Row],[M1A]]))))</f>
        <v/>
      </c>
      <c r="J340" s="37"/>
      <c r="K3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1" spans="1:15">
      <c r="A341" s="33">
        <f>IF(Table2[[#This Row],[TT]]&lt;1,"",COUNT(A$2:A340)+1)</f>
        <v>328</v>
      </c>
      <c r="B341" s="34" t="s">
        <v>501</v>
      </c>
      <c r="C341" s="35">
        <v>11</v>
      </c>
      <c r="D341" s="35" t="s">
        <v>11</v>
      </c>
      <c r="E3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341" s="36" t="str">
        <f>IF(Table2[[#This Row],[M1A]]="","",Table2[[#This Row],[M1A]]-Table2[[#This Row],[AWAL]])</f>
        <v/>
      </c>
      <c r="I341" s="36" t="str">
        <f>IF(Table2[[#This Row],[M2A]]="","",SUM(Table2[[#This Row],[M2A]]-(IF(Table2[[#This Row],[M1A]]="",Table2[[#This Row],[AWAL]],Table2[[#This Row],[M1A]]))))</f>
        <v/>
      </c>
      <c r="J341" s="37"/>
      <c r="K3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2" spans="1:15">
      <c r="A342" s="33">
        <f>IF(Table2[[#This Row],[TT]]&lt;1,"",COUNT(A$2:A341)+1)</f>
        <v>329</v>
      </c>
      <c r="B342" s="34" t="s">
        <v>502</v>
      </c>
      <c r="C342" s="35">
        <v>2</v>
      </c>
      <c r="D342" s="35" t="s">
        <v>14</v>
      </c>
      <c r="E3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42" s="36" t="str">
        <f>IF(Table2[[#This Row],[M1A]]="","",Table2[[#This Row],[M1A]]-Table2[[#This Row],[AWAL]])</f>
        <v/>
      </c>
      <c r="I342" s="36" t="str">
        <f>IF(Table2[[#This Row],[M2A]]="","",SUM(Table2[[#This Row],[M2A]]-(IF(Table2[[#This Row],[M1A]]="",Table2[[#This Row],[AWAL]],Table2[[#This Row],[M1A]]))))</f>
        <v/>
      </c>
      <c r="J342" s="37"/>
      <c r="K3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3" spans="1:15">
      <c r="A343" s="33">
        <f>IF(Table2[[#This Row],[TT]]&lt;1,"",COUNT(A$2:A342)+1)</f>
        <v>330</v>
      </c>
      <c r="B343" s="34" t="s">
        <v>503</v>
      </c>
      <c r="C343" s="35">
        <v>6</v>
      </c>
      <c r="D343" s="35" t="s">
        <v>96</v>
      </c>
      <c r="E3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43" s="36" t="str">
        <f>IF(Table2[[#This Row],[M1A]]="","",Table2[[#This Row],[M1A]]-Table2[[#This Row],[AWAL]])</f>
        <v/>
      </c>
      <c r="I343" s="36" t="str">
        <f>IF(Table2[[#This Row],[M2A]]="","",SUM(Table2[[#This Row],[M2A]]-(IF(Table2[[#This Row],[M1A]]="",Table2[[#This Row],[AWAL]],Table2[[#This Row],[M1A]]))))</f>
        <v/>
      </c>
      <c r="J343" s="37"/>
      <c r="K3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4" spans="1:15">
      <c r="A344" s="33">
        <f>IF(Table2[[#This Row],[TT]]&lt;1,"",COUNT(A$2:A343)+1)</f>
        <v>331</v>
      </c>
      <c r="B344" s="34" t="s">
        <v>504</v>
      </c>
      <c r="C344" s="35">
        <v>3</v>
      </c>
      <c r="D344" s="35" t="s">
        <v>14</v>
      </c>
      <c r="E3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44" s="36" t="str">
        <f>IF(Table2[[#This Row],[M1A]]="","",Table2[[#This Row],[M1A]]-Table2[[#This Row],[AWAL]])</f>
        <v/>
      </c>
      <c r="I344" s="36" t="str">
        <f>IF(Table2[[#This Row],[M2A]]="","",SUM(Table2[[#This Row],[M2A]]-(IF(Table2[[#This Row],[M1A]]="",Table2[[#This Row],[AWAL]],Table2[[#This Row],[M1A]]))))</f>
        <v/>
      </c>
      <c r="J344" s="37"/>
      <c r="K3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5" spans="1:15">
      <c r="A345" s="33">
        <f>IF(Table2[[#This Row],[TT]]&lt;1,"",COUNT(A$2:A344)+1)</f>
        <v>332</v>
      </c>
      <c r="B345" s="34" t="s">
        <v>505</v>
      </c>
      <c r="C345" s="35">
        <v>1</v>
      </c>
      <c r="D345" s="35" t="s">
        <v>68</v>
      </c>
      <c r="E3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45" s="36" t="str">
        <f>IF(Table2[[#This Row],[M1A]]="","",Table2[[#This Row],[M1A]]-Table2[[#This Row],[AWAL]])</f>
        <v/>
      </c>
      <c r="I345" s="36" t="str">
        <f>IF(Table2[[#This Row],[M2A]]="","",SUM(Table2[[#This Row],[M2A]]-(IF(Table2[[#This Row],[M1A]]="",Table2[[#This Row],[AWAL]],Table2[[#This Row],[M1A]]))))</f>
        <v/>
      </c>
      <c r="J345" s="37"/>
      <c r="K3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6" spans="1:15">
      <c r="A346" s="33">
        <f>IF(Table2[[#This Row],[TT]]&lt;1,"",COUNT(A$2:A345)+1)</f>
        <v>333</v>
      </c>
      <c r="B346" s="34" t="s">
        <v>506</v>
      </c>
      <c r="C346" s="35">
        <v>5</v>
      </c>
      <c r="D346" s="35" t="s">
        <v>14</v>
      </c>
      <c r="E3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46" s="36" t="str">
        <f>IF(Table2[[#This Row],[M1A]]="","",Table2[[#This Row],[M1A]]-Table2[[#This Row],[AWAL]])</f>
        <v/>
      </c>
      <c r="I346" s="36" t="str">
        <f>IF(Table2[[#This Row],[M2A]]="","",SUM(Table2[[#This Row],[M2A]]-(IF(Table2[[#This Row],[M1A]]="",Table2[[#This Row],[AWAL]],Table2[[#This Row],[M1A]]))))</f>
        <v/>
      </c>
      <c r="J346" s="37"/>
      <c r="K3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7" spans="1:15">
      <c r="A347" s="33">
        <f>IF(Table2[[#This Row],[TT]]&lt;1,"",COUNT(A$2:A346)+1)</f>
        <v>334</v>
      </c>
      <c r="B347" s="34" t="s">
        <v>507</v>
      </c>
      <c r="C347" s="35">
        <v>6</v>
      </c>
      <c r="D347" s="35" t="s">
        <v>206</v>
      </c>
      <c r="E3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47" s="36" t="str">
        <f>IF(Table2[[#This Row],[M1A]]="","",Table2[[#This Row],[M1A]]-Table2[[#This Row],[AWAL]])</f>
        <v/>
      </c>
      <c r="I347" s="36" t="str">
        <f>IF(Table2[[#This Row],[M2A]]="","",SUM(Table2[[#This Row],[M2A]]-(IF(Table2[[#This Row],[M1A]]="",Table2[[#This Row],[AWAL]],Table2[[#This Row],[M1A]]))))</f>
        <v/>
      </c>
      <c r="J347" s="37"/>
      <c r="K3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8" spans="1:15">
      <c r="A348" s="33">
        <f>IF(Table2[[#This Row],[TT]]&lt;1,"",COUNT(A$2:A347)+1)</f>
        <v>335</v>
      </c>
      <c r="B348" s="34" t="s">
        <v>508</v>
      </c>
      <c r="C348" s="35">
        <v>5</v>
      </c>
      <c r="D348" s="35" t="s">
        <v>124</v>
      </c>
      <c r="E3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48" s="36" t="str">
        <f>IF(Table2[[#This Row],[M1A]]="","",Table2[[#This Row],[M1A]]-Table2[[#This Row],[AWAL]])</f>
        <v/>
      </c>
      <c r="I348" s="36" t="str">
        <f>IF(Table2[[#This Row],[M2A]]="","",SUM(Table2[[#This Row],[M2A]]-(IF(Table2[[#This Row],[M1A]]="",Table2[[#This Row],[AWAL]],Table2[[#This Row],[M1A]]))))</f>
        <v/>
      </c>
      <c r="J348" s="37"/>
      <c r="K3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49" spans="1:15">
      <c r="A349" s="33">
        <f>IF(Table2[[#This Row],[TT]]&lt;1,"",COUNT(A$2:A348)+1)</f>
        <v>336</v>
      </c>
      <c r="B349" s="34" t="s">
        <v>509</v>
      </c>
      <c r="C349" s="35">
        <v>3</v>
      </c>
      <c r="D349" s="35" t="s">
        <v>510</v>
      </c>
      <c r="E3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49" s="36" t="str">
        <f>IF(Table2[[#This Row],[M1A]]="","",Table2[[#This Row],[M1A]]-Table2[[#This Row],[AWAL]])</f>
        <v/>
      </c>
      <c r="I349" s="36" t="str">
        <f>IF(Table2[[#This Row],[M2A]]="","",SUM(Table2[[#This Row],[M2A]]-(IF(Table2[[#This Row],[M1A]]="",Table2[[#This Row],[AWAL]],Table2[[#This Row],[M1A]]))))</f>
        <v/>
      </c>
      <c r="J349" s="37"/>
      <c r="K3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0" spans="1:15">
      <c r="A350" s="33">
        <f>IF(Table2[[#This Row],[TT]]&lt;1,"",COUNT(A$2:A349)+1)</f>
        <v>337</v>
      </c>
      <c r="B350" s="34" t="s">
        <v>511</v>
      </c>
      <c r="C350" s="35">
        <v>3</v>
      </c>
      <c r="D350" s="35" t="s">
        <v>14</v>
      </c>
      <c r="E3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50" s="36" t="str">
        <f>IF(Table2[[#This Row],[M1A]]="","",Table2[[#This Row],[M1A]]-Table2[[#This Row],[AWAL]])</f>
        <v/>
      </c>
      <c r="I350" s="36" t="str">
        <f>IF(Table2[[#This Row],[M2A]]="","",SUM(Table2[[#This Row],[M2A]]-(IF(Table2[[#This Row],[M1A]]="",Table2[[#This Row],[AWAL]],Table2[[#This Row],[M1A]]))))</f>
        <v/>
      </c>
      <c r="J350" s="37"/>
      <c r="K3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1" spans="1:15">
      <c r="A351" s="33">
        <f>IF(Table2[[#This Row],[TT]]&lt;1,"",COUNT(A$2:A350)+1)</f>
        <v>338</v>
      </c>
      <c r="B351" s="34" t="s">
        <v>512</v>
      </c>
      <c r="C351" s="35">
        <v>1</v>
      </c>
      <c r="D351" s="35" t="s">
        <v>14</v>
      </c>
      <c r="E3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1" s="36" t="str">
        <f>IF(Table2[[#This Row],[M1A]]="","",Table2[[#This Row],[M1A]]-Table2[[#This Row],[AWAL]])</f>
        <v/>
      </c>
      <c r="I351" s="36" t="str">
        <f>IF(Table2[[#This Row],[M2A]]="","",SUM(Table2[[#This Row],[M2A]]-(IF(Table2[[#This Row],[M1A]]="",Table2[[#This Row],[AWAL]],Table2[[#This Row],[M1A]]))))</f>
        <v/>
      </c>
      <c r="J351" s="37"/>
      <c r="K3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2" spans="1:15">
      <c r="A352" s="33">
        <f>IF(Table2[[#This Row],[TT]]&lt;1,"",COUNT(A$2:A351)+1)</f>
        <v>339</v>
      </c>
      <c r="B352" s="34" t="s">
        <v>513</v>
      </c>
      <c r="C352" s="35">
        <v>4</v>
      </c>
      <c r="D352" s="35" t="s">
        <v>14</v>
      </c>
      <c r="E3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52" s="36" t="str">
        <f>IF(Table2[[#This Row],[M1A]]="","",Table2[[#This Row],[M1A]]-Table2[[#This Row],[AWAL]])</f>
        <v/>
      </c>
      <c r="I352" s="36" t="str">
        <f>IF(Table2[[#This Row],[M2A]]="","",SUM(Table2[[#This Row],[M2A]]-(IF(Table2[[#This Row],[M1A]]="",Table2[[#This Row],[AWAL]],Table2[[#This Row],[M1A]]))))</f>
        <v/>
      </c>
      <c r="J352" s="37"/>
      <c r="K3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3" spans="1:15">
      <c r="A353" s="33">
        <f>IF(Table2[[#This Row],[TT]]&lt;1,"",COUNT(A$2:A352)+1)</f>
        <v>340</v>
      </c>
      <c r="B353" s="34" t="s">
        <v>514</v>
      </c>
      <c r="C353" s="35">
        <v>1</v>
      </c>
      <c r="D353" s="35" t="s">
        <v>14</v>
      </c>
      <c r="E3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3" s="36" t="str">
        <f>IF(Table2[[#This Row],[M1A]]="","",Table2[[#This Row],[M1A]]-Table2[[#This Row],[AWAL]])</f>
        <v/>
      </c>
      <c r="I353" s="36" t="str">
        <f>IF(Table2[[#This Row],[M2A]]="","",SUM(Table2[[#This Row],[M2A]]-(IF(Table2[[#This Row],[M1A]]="",Table2[[#This Row],[AWAL]],Table2[[#This Row],[M1A]]))))</f>
        <v/>
      </c>
      <c r="J353" s="37"/>
      <c r="K3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4" spans="1:15">
      <c r="A354" s="33">
        <f>IF(Table2[[#This Row],[TT]]&lt;1,"",COUNT(A$2:A353)+1)</f>
        <v>341</v>
      </c>
      <c r="B354" s="34" t="s">
        <v>515</v>
      </c>
      <c r="C354" s="35">
        <v>5</v>
      </c>
      <c r="D354" s="52" t="s">
        <v>14</v>
      </c>
      <c r="E3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54" s="36" t="str">
        <f>IF(Table2[[#This Row],[M1A]]="","",Table2[[#This Row],[M1A]]-Table2[[#This Row],[AWAL]])</f>
        <v/>
      </c>
      <c r="I354" s="36" t="str">
        <f>IF(Table2[[#This Row],[M2A]]="","",SUM(Table2[[#This Row],[M2A]]-(IF(Table2[[#This Row],[M1A]]="",Table2[[#This Row],[AWAL]],Table2[[#This Row],[M1A]]))))</f>
        <v/>
      </c>
      <c r="J354" s="37"/>
      <c r="K3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5" spans="1:15">
      <c r="A355" s="33">
        <f>IF(Table2[[#This Row],[TT]]&lt;1,"",COUNT(A$2:A354)+1)</f>
        <v>342</v>
      </c>
      <c r="B355" s="34" t="s">
        <v>516</v>
      </c>
      <c r="C355" s="35">
        <v>5</v>
      </c>
      <c r="D355" s="52" t="s">
        <v>510</v>
      </c>
      <c r="E3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55" s="36" t="str">
        <f>IF(Table2[[#This Row],[M1A]]="","",Table2[[#This Row],[M1A]]-Table2[[#This Row],[AWAL]])</f>
        <v/>
      </c>
      <c r="I355" s="36" t="str">
        <f>IF(Table2[[#This Row],[M2A]]="","",SUM(Table2[[#This Row],[M2A]]-(IF(Table2[[#This Row],[M1A]]="",Table2[[#This Row],[AWAL]],Table2[[#This Row],[M1A]]))))</f>
        <v/>
      </c>
      <c r="J355" s="37"/>
      <c r="K3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6" spans="1:15">
      <c r="A356" s="33">
        <f>IF(Table2[[#This Row],[TT]]&lt;1,"",COUNT(A$2:A355)+1)</f>
        <v>343</v>
      </c>
      <c r="B356" s="41" t="s">
        <v>516</v>
      </c>
      <c r="C356" s="42">
        <v>5</v>
      </c>
      <c r="D356" s="42" t="s">
        <v>510</v>
      </c>
      <c r="E3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56" s="36" t="str">
        <f>IF(Table2[[#This Row],[M1A]]="","",Table2[[#This Row],[M1A]]-Table2[[#This Row],[AWAL]])</f>
        <v/>
      </c>
      <c r="I356" s="36" t="str">
        <f>IF(Table2[[#This Row],[M2A]]="","",SUM(Table2[[#This Row],[M2A]]-(IF(Table2[[#This Row],[M1A]]="",Table2[[#This Row],[AWAL]],Table2[[#This Row],[M1A]]))))</f>
        <v/>
      </c>
      <c r="J356" s="37"/>
      <c r="K3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7" spans="1:15">
      <c r="A357" s="33">
        <f>IF(Table2[[#This Row],[TT]]&lt;1,"",COUNT(A$2:A356)+1)</f>
        <v>344</v>
      </c>
      <c r="B357" s="50" t="s">
        <v>517</v>
      </c>
      <c r="C357" s="51">
        <v>4</v>
      </c>
      <c r="D357" s="51" t="s">
        <v>68</v>
      </c>
      <c r="E3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57" s="36" t="str">
        <f>IF(Table2[[#This Row],[M1A]]="","",Table2[[#This Row],[M1A]]-Table2[[#This Row],[AWAL]])</f>
        <v/>
      </c>
      <c r="I357" s="36" t="str">
        <f>IF(Table2[[#This Row],[M2A]]="","",SUM(Table2[[#This Row],[M2A]]-(IF(Table2[[#This Row],[M1A]]="",Table2[[#This Row],[AWAL]],Table2[[#This Row],[M1A]]))))</f>
        <v/>
      </c>
      <c r="J357" s="37"/>
      <c r="K3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8" spans="1:15">
      <c r="A358" s="33">
        <f>IF(Table2[[#This Row],[TT]]&lt;1,"",COUNT(A$2:A357)+1)</f>
        <v>345</v>
      </c>
      <c r="B358" s="50" t="s">
        <v>518</v>
      </c>
      <c r="C358" s="51">
        <v>3</v>
      </c>
      <c r="D358" s="51" t="s">
        <v>510</v>
      </c>
      <c r="E3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58" s="36" t="str">
        <f>IF(Table2[[#This Row],[M1A]]="","",Table2[[#This Row],[M1A]]-Table2[[#This Row],[AWAL]])</f>
        <v/>
      </c>
      <c r="I358" s="36" t="str">
        <f>IF(Table2[[#This Row],[M2A]]="","",SUM(Table2[[#This Row],[M2A]]-(IF(Table2[[#This Row],[M1A]]="",Table2[[#This Row],[AWAL]],Table2[[#This Row],[M1A]]))))</f>
        <v/>
      </c>
      <c r="J358" s="37"/>
      <c r="K3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59" spans="1:15">
      <c r="A359" s="33">
        <f>IF(Table2[[#This Row],[TT]]&lt;1,"",COUNT(A$2:A358)+1)</f>
        <v>346</v>
      </c>
      <c r="B359" s="50" t="s">
        <v>519</v>
      </c>
      <c r="C359" s="51">
        <v>4</v>
      </c>
      <c r="D359" s="51" t="s">
        <v>51</v>
      </c>
      <c r="E3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59" s="36" t="str">
        <f>IF(Table2[[#This Row],[M1A]]="","",Table2[[#This Row],[M1A]]-Table2[[#This Row],[AWAL]])</f>
        <v/>
      </c>
      <c r="I359" s="36" t="str">
        <f>IF(Table2[[#This Row],[M2A]]="","",SUM(Table2[[#This Row],[M2A]]-(IF(Table2[[#This Row],[M1A]]="",Table2[[#This Row],[AWAL]],Table2[[#This Row],[M1A]]))))</f>
        <v/>
      </c>
      <c r="J359" s="37"/>
      <c r="K3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0" spans="1:15">
      <c r="A360" s="33">
        <f>IF(Table2[[#This Row],[TT]]&lt;1,"",COUNT(A$2:A359)+1)</f>
        <v>347</v>
      </c>
      <c r="B360" s="34" t="s">
        <v>519</v>
      </c>
      <c r="C360" s="35">
        <v>1</v>
      </c>
      <c r="D360" s="35" t="s">
        <v>51</v>
      </c>
      <c r="E3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0" s="36" t="str">
        <f>IF(Table2[[#This Row],[M1A]]="","",Table2[[#This Row],[M1A]]-Table2[[#This Row],[AWAL]])</f>
        <v/>
      </c>
      <c r="I360" s="36" t="str">
        <f>IF(Table2[[#This Row],[M2A]]="","",SUM(Table2[[#This Row],[M2A]]-(IF(Table2[[#This Row],[M1A]]="",Table2[[#This Row],[AWAL]],Table2[[#This Row],[M1A]]))))</f>
        <v/>
      </c>
      <c r="J360" s="37"/>
      <c r="K3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1" spans="1:15">
      <c r="A361" s="33">
        <f>IF(Table2[[#This Row],[TT]]&lt;1,"",COUNT(A$2:A360)+1)</f>
        <v>348</v>
      </c>
      <c r="B361" s="34" t="s">
        <v>521</v>
      </c>
      <c r="C361" s="35">
        <v>1</v>
      </c>
      <c r="D361" s="35" t="s">
        <v>19</v>
      </c>
      <c r="E3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1" s="36" t="str">
        <f>IF(Table2[[#This Row],[M1A]]="","",Table2[[#This Row],[M1A]]-Table2[[#This Row],[AWAL]])</f>
        <v/>
      </c>
      <c r="I361" s="36" t="str">
        <f>IF(Table2[[#This Row],[M2A]]="","",SUM(Table2[[#This Row],[M2A]]-(IF(Table2[[#This Row],[M1A]]="",Table2[[#This Row],[AWAL]],Table2[[#This Row],[M1A]]))))</f>
        <v/>
      </c>
      <c r="J361" s="37"/>
      <c r="K3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2" spans="1:15">
      <c r="A362" s="33">
        <f>IF(Table2[[#This Row],[TT]]&lt;1,"",COUNT(A$2:A361)+1)</f>
        <v>349</v>
      </c>
      <c r="B362" s="34" t="s">
        <v>522</v>
      </c>
      <c r="C362" s="35">
        <v>1</v>
      </c>
      <c r="D362" s="35" t="s">
        <v>510</v>
      </c>
      <c r="E3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2" s="36" t="str">
        <f>IF(Table2[[#This Row],[M1A]]="","",Table2[[#This Row],[M1A]]-Table2[[#This Row],[AWAL]])</f>
        <v/>
      </c>
      <c r="I362" s="36" t="str">
        <f>IF(Table2[[#This Row],[M2A]]="","",SUM(Table2[[#This Row],[M2A]]-(IF(Table2[[#This Row],[M1A]]="",Table2[[#This Row],[AWAL]],Table2[[#This Row],[M1A]]))))</f>
        <v/>
      </c>
      <c r="J362" s="37"/>
      <c r="K3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3" spans="1:15">
      <c r="A363" s="33">
        <f>IF(Table2[[#This Row],[TT]]&lt;1,"",COUNT(A$2:A362)+1)</f>
        <v>350</v>
      </c>
      <c r="B363" s="34" t="s">
        <v>523</v>
      </c>
      <c r="C363" s="35">
        <v>4</v>
      </c>
      <c r="D363" s="35" t="s">
        <v>510</v>
      </c>
      <c r="E3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63" s="36" t="str">
        <f>IF(Table2[[#This Row],[M1A]]="","",Table2[[#This Row],[M1A]]-Table2[[#This Row],[AWAL]])</f>
        <v/>
      </c>
      <c r="I363" s="36" t="str">
        <f>IF(Table2[[#This Row],[M2A]]="","",SUM(Table2[[#This Row],[M2A]]-(IF(Table2[[#This Row],[M1A]]="",Table2[[#This Row],[AWAL]],Table2[[#This Row],[M1A]]))))</f>
        <v/>
      </c>
      <c r="J363" s="37"/>
      <c r="K3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4" spans="1:15">
      <c r="A364" s="33">
        <f>IF(Table2[[#This Row],[TT]]&lt;1,"",COUNT(A$2:A363)+1)</f>
        <v>351</v>
      </c>
      <c r="B364" s="34" t="s">
        <v>524</v>
      </c>
      <c r="C364" s="35">
        <v>1</v>
      </c>
      <c r="D364" s="35" t="s">
        <v>350</v>
      </c>
      <c r="E3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4" s="36" t="str">
        <f>IF(Table2[[#This Row],[M1A]]="","",Table2[[#This Row],[M1A]]-Table2[[#This Row],[AWAL]])</f>
        <v/>
      </c>
      <c r="I364" s="36" t="str">
        <f>IF(Table2[[#This Row],[M2A]]="","",SUM(Table2[[#This Row],[M2A]]-(IF(Table2[[#This Row],[M1A]]="",Table2[[#This Row],[AWAL]],Table2[[#This Row],[M1A]]))))</f>
        <v/>
      </c>
      <c r="J364" s="37"/>
      <c r="K3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5" spans="1:15">
      <c r="A365" s="33">
        <f>IF(Table2[[#This Row],[TT]]&lt;1,"",COUNT(A$2:A364)+1)</f>
        <v>352</v>
      </c>
      <c r="B365" s="34" t="s">
        <v>525</v>
      </c>
      <c r="C365" s="35">
        <v>1</v>
      </c>
      <c r="D365" s="35" t="s">
        <v>510</v>
      </c>
      <c r="E3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5" s="36" t="str">
        <f>IF(Table2[[#This Row],[M1A]]="","",Table2[[#This Row],[M1A]]-Table2[[#This Row],[AWAL]])</f>
        <v/>
      </c>
      <c r="I365" s="36" t="str">
        <f>IF(Table2[[#This Row],[M2A]]="","",SUM(Table2[[#This Row],[M2A]]-(IF(Table2[[#This Row],[M1A]]="",Table2[[#This Row],[AWAL]],Table2[[#This Row],[M1A]]))))</f>
        <v/>
      </c>
      <c r="J365" s="37"/>
      <c r="K3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6" spans="1:15">
      <c r="A366" s="33">
        <f>IF(Table2[[#This Row],[TT]]&lt;1,"",COUNT(A$2:A365)+1)</f>
        <v>353</v>
      </c>
      <c r="B366" s="34" t="s">
        <v>526</v>
      </c>
      <c r="C366" s="35">
        <v>1</v>
      </c>
      <c r="D366" s="35" t="s">
        <v>206</v>
      </c>
      <c r="E3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6" s="36" t="str">
        <f>IF(Table2[[#This Row],[M1A]]="","",Table2[[#This Row],[M1A]]-Table2[[#This Row],[AWAL]])</f>
        <v/>
      </c>
      <c r="I366" s="36" t="str">
        <f>IF(Table2[[#This Row],[M2A]]="","",SUM(Table2[[#This Row],[M2A]]-(IF(Table2[[#This Row],[M1A]]="",Table2[[#This Row],[AWAL]],Table2[[#This Row],[M1A]]))))</f>
        <v/>
      </c>
      <c r="J366" s="37"/>
      <c r="K3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7" spans="1:15">
      <c r="A367" s="33">
        <f>IF(Table2[[#This Row],[TT]]&lt;1,"",COUNT(A$2:A366)+1)</f>
        <v>354</v>
      </c>
      <c r="B367" s="34" t="s">
        <v>527</v>
      </c>
      <c r="C367" s="35">
        <v>2</v>
      </c>
      <c r="D367" s="35" t="s">
        <v>206</v>
      </c>
      <c r="E3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67" s="36" t="str">
        <f>IF(Table2[[#This Row],[M1A]]="","",Table2[[#This Row],[M1A]]-Table2[[#This Row],[AWAL]])</f>
        <v/>
      </c>
      <c r="I367" s="36" t="str">
        <f>IF(Table2[[#This Row],[M2A]]="","",SUM(Table2[[#This Row],[M2A]]-(IF(Table2[[#This Row],[M1A]]="",Table2[[#This Row],[AWAL]],Table2[[#This Row],[M1A]]))))</f>
        <v/>
      </c>
      <c r="J367" s="37"/>
      <c r="K3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8" spans="1:15">
      <c r="A368" s="33">
        <f>IF(Table2[[#This Row],[TT]]&lt;1,"",COUNT(A$2:A367)+1)</f>
        <v>355</v>
      </c>
      <c r="B368" s="34" t="s">
        <v>528</v>
      </c>
      <c r="C368" s="35">
        <v>1</v>
      </c>
      <c r="D368" s="35" t="s">
        <v>529</v>
      </c>
      <c r="E3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8" s="36" t="str">
        <f>IF(Table2[[#This Row],[M1A]]="","",Table2[[#This Row],[M1A]]-Table2[[#This Row],[AWAL]])</f>
        <v/>
      </c>
      <c r="I368" s="36" t="str">
        <f>IF(Table2[[#This Row],[M2A]]="","",SUM(Table2[[#This Row],[M2A]]-(IF(Table2[[#This Row],[M1A]]="",Table2[[#This Row],[AWAL]],Table2[[#This Row],[M1A]]))))</f>
        <v/>
      </c>
      <c r="J368" s="37"/>
      <c r="K3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69" spans="1:15">
      <c r="A369" s="33">
        <f>IF(Table2[[#This Row],[TT]]&lt;1,"",COUNT(A$2:A368)+1)</f>
        <v>356</v>
      </c>
      <c r="B369" s="34" t="s">
        <v>530</v>
      </c>
      <c r="C369" s="35">
        <v>4</v>
      </c>
      <c r="D369" s="35" t="s">
        <v>14</v>
      </c>
      <c r="E3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69" s="36" t="str">
        <f>IF(Table2[[#This Row],[M1A]]="","",Table2[[#This Row],[M1A]]-Table2[[#This Row],[AWAL]])</f>
        <v/>
      </c>
      <c r="I369" s="36" t="str">
        <f>IF(Table2[[#This Row],[M2A]]="","",SUM(Table2[[#This Row],[M2A]]-(IF(Table2[[#This Row],[M1A]]="",Table2[[#This Row],[AWAL]],Table2[[#This Row],[M1A]]))))</f>
        <v/>
      </c>
      <c r="J369" s="37"/>
      <c r="K3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0" spans="1:15">
      <c r="A370" s="33">
        <f>IF(Table2[[#This Row],[TT]]&lt;1,"",COUNT(A$2:A369)+1)</f>
        <v>357</v>
      </c>
      <c r="B370" s="34" t="s">
        <v>531</v>
      </c>
      <c r="C370" s="35">
        <v>1</v>
      </c>
      <c r="D370" s="35" t="s">
        <v>218</v>
      </c>
      <c r="E3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70" s="36" t="str">
        <f>IF(Table2[[#This Row],[M1A]]="","",Table2[[#This Row],[M1A]]-Table2[[#This Row],[AWAL]])</f>
        <v/>
      </c>
      <c r="I370" s="36" t="str">
        <f>IF(Table2[[#This Row],[M2A]]="","",SUM(Table2[[#This Row],[M2A]]-(IF(Table2[[#This Row],[M1A]]="",Table2[[#This Row],[AWAL]],Table2[[#This Row],[M1A]]))))</f>
        <v/>
      </c>
      <c r="J370" s="37"/>
      <c r="K3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1" spans="1:15">
      <c r="A371" s="33">
        <f>IF(Table2[[#This Row],[TT]]&lt;1,"",COUNT(A$2:A370)+1)</f>
        <v>358</v>
      </c>
      <c r="B371" s="34" t="s">
        <v>532</v>
      </c>
      <c r="C371" s="35">
        <v>3</v>
      </c>
      <c r="D371" s="35" t="s">
        <v>14</v>
      </c>
      <c r="E3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71" s="36" t="str">
        <f>IF(Table2[[#This Row],[M1A]]="","",Table2[[#This Row],[M1A]]-Table2[[#This Row],[AWAL]])</f>
        <v/>
      </c>
      <c r="I371" s="36" t="str">
        <f>IF(Table2[[#This Row],[M2A]]="","",SUM(Table2[[#This Row],[M2A]]-(IF(Table2[[#This Row],[M1A]]="",Table2[[#This Row],[AWAL]],Table2[[#This Row],[M1A]]))))</f>
        <v/>
      </c>
      <c r="J371" s="37"/>
      <c r="K3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2" spans="1:15">
      <c r="A372" s="33">
        <f>IF(Table2[[#This Row],[TT]]&lt;1,"",COUNT(A$2:A371)+1)</f>
        <v>359</v>
      </c>
      <c r="B372" s="34" t="s">
        <v>533</v>
      </c>
      <c r="C372" s="35">
        <v>6</v>
      </c>
      <c r="D372" s="35" t="s">
        <v>51</v>
      </c>
      <c r="E3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72" s="36" t="str">
        <f>IF(Table2[[#This Row],[M1A]]="","",Table2[[#This Row],[M1A]]-Table2[[#This Row],[AWAL]])</f>
        <v/>
      </c>
      <c r="I372" s="36" t="str">
        <f>IF(Table2[[#This Row],[M2A]]="","",SUM(Table2[[#This Row],[M2A]]-(IF(Table2[[#This Row],[M1A]]="",Table2[[#This Row],[AWAL]],Table2[[#This Row],[M1A]]))))</f>
        <v/>
      </c>
      <c r="J372" s="37"/>
      <c r="K3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3" spans="1:15">
      <c r="A373" s="33">
        <f>IF(Table2[[#This Row],[TT]]&lt;1,"",COUNT(A$2:A372)+1)</f>
        <v>360</v>
      </c>
      <c r="B373" s="34" t="s">
        <v>534</v>
      </c>
      <c r="C373" s="35">
        <v>2</v>
      </c>
      <c r="D373" s="35" t="s">
        <v>14</v>
      </c>
      <c r="E3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73" s="36" t="str">
        <f>IF(Table2[[#This Row],[M1A]]="","",Table2[[#This Row],[M1A]]-Table2[[#This Row],[AWAL]])</f>
        <v/>
      </c>
      <c r="I373" s="36" t="str">
        <f>IF(Table2[[#This Row],[M2A]]="","",SUM(Table2[[#This Row],[M2A]]-(IF(Table2[[#This Row],[M1A]]="",Table2[[#This Row],[AWAL]],Table2[[#This Row],[M1A]]))))</f>
        <v/>
      </c>
      <c r="J373" s="37"/>
      <c r="K3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4" spans="1:15">
      <c r="A374" s="33">
        <f>IF(Table2[[#This Row],[TT]]&lt;1,"",COUNT(A$2:A373)+1)</f>
        <v>361</v>
      </c>
      <c r="B374" s="34" t="s">
        <v>535</v>
      </c>
      <c r="C374" s="35">
        <v>1</v>
      </c>
      <c r="D374" s="35" t="s">
        <v>536</v>
      </c>
      <c r="E3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74" s="36" t="str">
        <f>IF(Table2[[#This Row],[M1A]]="","",Table2[[#This Row],[M1A]]-Table2[[#This Row],[AWAL]])</f>
        <v/>
      </c>
      <c r="I374" s="36" t="str">
        <f>IF(Table2[[#This Row],[M2A]]="","",SUM(Table2[[#This Row],[M2A]]-(IF(Table2[[#This Row],[M1A]]="",Table2[[#This Row],[AWAL]],Table2[[#This Row],[M1A]]))))</f>
        <v/>
      </c>
      <c r="J374" s="37"/>
      <c r="K3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5" spans="1:15">
      <c r="A375" s="33">
        <f>IF(Table2[[#This Row],[TT]]&lt;1,"",COUNT(A$2:A374)+1)</f>
        <v>362</v>
      </c>
      <c r="B375" s="34" t="s">
        <v>537</v>
      </c>
      <c r="C375" s="35">
        <v>2</v>
      </c>
      <c r="D375" s="35" t="s">
        <v>529</v>
      </c>
      <c r="E3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75" s="36" t="str">
        <f>IF(Table2[[#This Row],[M1A]]="","",Table2[[#This Row],[M1A]]-Table2[[#This Row],[AWAL]])</f>
        <v/>
      </c>
      <c r="I375" s="36" t="str">
        <f>IF(Table2[[#This Row],[M2A]]="","",SUM(Table2[[#This Row],[M2A]]-(IF(Table2[[#This Row],[M1A]]="",Table2[[#This Row],[AWAL]],Table2[[#This Row],[M1A]]))))</f>
        <v/>
      </c>
      <c r="J375" s="37"/>
      <c r="K3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6" spans="1:15">
      <c r="A376" s="33">
        <f>IF(Table2[[#This Row],[TT]]&lt;1,"",COUNT(A$2:A375)+1)</f>
        <v>363</v>
      </c>
      <c r="B376" s="34" t="s">
        <v>538</v>
      </c>
      <c r="C376" s="35">
        <v>9</v>
      </c>
      <c r="D376" s="35" t="s">
        <v>539</v>
      </c>
      <c r="E3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76" s="36" t="str">
        <f>IF(Table2[[#This Row],[M1A]]="","",Table2[[#This Row],[M1A]]-Table2[[#This Row],[AWAL]])</f>
        <v/>
      </c>
      <c r="I376" s="36" t="str">
        <f>IF(Table2[[#This Row],[M2A]]="","",SUM(Table2[[#This Row],[M2A]]-(IF(Table2[[#This Row],[M1A]]="",Table2[[#This Row],[AWAL]],Table2[[#This Row],[M1A]]))))</f>
        <v/>
      </c>
      <c r="J376" s="37"/>
      <c r="K3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7" spans="1:15">
      <c r="A377" s="33">
        <f>IF(Table2[[#This Row],[TT]]&lt;1,"",COUNT(A$2:A376)+1)</f>
        <v>364</v>
      </c>
      <c r="B377" s="34" t="s">
        <v>540</v>
      </c>
      <c r="C377" s="35">
        <v>2</v>
      </c>
      <c r="D377" s="35" t="s">
        <v>541</v>
      </c>
      <c r="E3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77" s="36" t="str">
        <f>IF(Table2[[#This Row],[M1A]]="","",Table2[[#This Row],[M1A]]-Table2[[#This Row],[AWAL]])</f>
        <v/>
      </c>
      <c r="I377" s="36" t="str">
        <f>IF(Table2[[#This Row],[M2A]]="","",SUM(Table2[[#This Row],[M2A]]-(IF(Table2[[#This Row],[M1A]]="",Table2[[#This Row],[AWAL]],Table2[[#This Row],[M1A]]))))</f>
        <v/>
      </c>
      <c r="J377" s="37"/>
      <c r="K3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8" spans="1:15">
      <c r="A378" s="33">
        <f>IF(Table2[[#This Row],[TT]]&lt;1,"",COUNT(A$2:A377)+1)</f>
        <v>365</v>
      </c>
      <c r="B378" s="34" t="s">
        <v>542</v>
      </c>
      <c r="C378" s="35">
        <v>1</v>
      </c>
      <c r="D378" s="35" t="s">
        <v>541</v>
      </c>
      <c r="E3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78" s="36" t="str">
        <f>IF(Table2[[#This Row],[M1A]]="","",Table2[[#This Row],[M1A]]-Table2[[#This Row],[AWAL]])</f>
        <v/>
      </c>
      <c r="I378" s="36" t="str">
        <f>IF(Table2[[#This Row],[M2A]]="","",SUM(Table2[[#This Row],[M2A]]-(IF(Table2[[#This Row],[M1A]]="",Table2[[#This Row],[AWAL]],Table2[[#This Row],[M1A]]))))</f>
        <v/>
      </c>
      <c r="J378" s="37"/>
      <c r="K3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79" spans="1:15">
      <c r="A379" s="33">
        <f>IF(Table2[[#This Row],[TT]]&lt;1,"",COUNT(A$2:A378)+1)</f>
        <v>366</v>
      </c>
      <c r="B379" s="34" t="s">
        <v>543</v>
      </c>
      <c r="C379" s="35">
        <v>13</v>
      </c>
      <c r="D379" s="35" t="s">
        <v>541</v>
      </c>
      <c r="E3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379" s="36" t="str">
        <f>IF(Table2[[#This Row],[M1A]]="","",Table2[[#This Row],[M1A]]-Table2[[#This Row],[AWAL]])</f>
        <v/>
      </c>
      <c r="I379" s="36" t="str">
        <f>IF(Table2[[#This Row],[M2A]]="","",SUM(Table2[[#This Row],[M2A]]-(IF(Table2[[#This Row],[M1A]]="",Table2[[#This Row],[AWAL]],Table2[[#This Row],[M1A]]))))</f>
        <v/>
      </c>
      <c r="J379" s="37"/>
      <c r="K3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0" spans="1:15">
      <c r="A380" s="33">
        <f>IF(Table2[[#This Row],[TT]]&lt;1,"",COUNT(A$2:A379)+1)</f>
        <v>367</v>
      </c>
      <c r="B380" s="34" t="s">
        <v>544</v>
      </c>
      <c r="C380" s="35">
        <v>18</v>
      </c>
      <c r="D380" s="35" t="s">
        <v>541</v>
      </c>
      <c r="E3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380" s="36" t="str">
        <f>IF(Table2[[#This Row],[M1A]]="","",Table2[[#This Row],[M1A]]-Table2[[#This Row],[AWAL]])</f>
        <v/>
      </c>
      <c r="I380" s="36" t="str">
        <f>IF(Table2[[#This Row],[M2A]]="","",SUM(Table2[[#This Row],[M2A]]-(IF(Table2[[#This Row],[M1A]]="",Table2[[#This Row],[AWAL]],Table2[[#This Row],[M1A]]))))</f>
        <v/>
      </c>
      <c r="J380" s="37"/>
      <c r="K3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1" spans="1:15">
      <c r="A381" s="33">
        <f>IF(Table2[[#This Row],[TT]]&lt;1,"",COUNT(A$2:A380)+1)</f>
        <v>368</v>
      </c>
      <c r="B381" s="34" t="s">
        <v>545</v>
      </c>
      <c r="C381" s="35">
        <v>2</v>
      </c>
      <c r="D381" s="35" t="s">
        <v>206</v>
      </c>
      <c r="E3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81" s="36" t="str">
        <f>IF(Table2[[#This Row],[M1A]]="","",Table2[[#This Row],[M1A]]-Table2[[#This Row],[AWAL]])</f>
        <v/>
      </c>
      <c r="I381" s="36" t="str">
        <f>IF(Table2[[#This Row],[M2A]]="","",SUM(Table2[[#This Row],[M2A]]-(IF(Table2[[#This Row],[M1A]]="",Table2[[#This Row],[AWAL]],Table2[[#This Row],[M1A]]))))</f>
        <v/>
      </c>
      <c r="J381" s="37"/>
      <c r="K3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2" spans="1:15">
      <c r="A382" s="33">
        <f>IF(Table2[[#This Row],[TT]]&lt;1,"",COUNT(A$2:A381)+1)</f>
        <v>369</v>
      </c>
      <c r="B382" s="34" t="s">
        <v>546</v>
      </c>
      <c r="C382" s="35">
        <v>1</v>
      </c>
      <c r="D382" s="35" t="s">
        <v>14</v>
      </c>
      <c r="E3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2" s="36" t="str">
        <f>IF(Table2[[#This Row],[M1A]]="","",Table2[[#This Row],[M1A]]-Table2[[#This Row],[AWAL]])</f>
        <v/>
      </c>
      <c r="I382" s="36" t="str">
        <f>IF(Table2[[#This Row],[M2A]]="","",SUM(Table2[[#This Row],[M2A]]-(IF(Table2[[#This Row],[M1A]]="",Table2[[#This Row],[AWAL]],Table2[[#This Row],[M1A]]))))</f>
        <v/>
      </c>
      <c r="J382" s="37"/>
      <c r="K3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3" spans="1:15">
      <c r="A383" s="33">
        <f>IF(Table2[[#This Row],[TT]]&lt;1,"",COUNT(A$2:A382)+1)</f>
        <v>370</v>
      </c>
      <c r="B383" s="34" t="s">
        <v>547</v>
      </c>
      <c r="C383" s="35">
        <v>6</v>
      </c>
      <c r="D383" s="35" t="s">
        <v>14</v>
      </c>
      <c r="E3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83" s="36" t="str">
        <f>IF(Table2[[#This Row],[M1A]]="","",Table2[[#This Row],[M1A]]-Table2[[#This Row],[AWAL]])</f>
        <v/>
      </c>
      <c r="I383" s="36" t="str">
        <f>IF(Table2[[#This Row],[M2A]]="","",SUM(Table2[[#This Row],[M2A]]-(IF(Table2[[#This Row],[M1A]]="",Table2[[#This Row],[AWAL]],Table2[[#This Row],[M1A]]))))</f>
        <v/>
      </c>
      <c r="J383" s="37"/>
      <c r="K3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4" spans="1:15">
      <c r="A384" s="33">
        <f>IF(Table2[[#This Row],[TT]]&lt;1,"",COUNT(A$2:A383)+1)</f>
        <v>371</v>
      </c>
      <c r="B384" s="34" t="s">
        <v>548</v>
      </c>
      <c r="C384" s="35">
        <v>1</v>
      </c>
      <c r="D384" s="35" t="s">
        <v>68</v>
      </c>
      <c r="E3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4" s="36" t="str">
        <f>IF(Table2[[#This Row],[M1A]]="","",Table2[[#This Row],[M1A]]-Table2[[#This Row],[AWAL]])</f>
        <v/>
      </c>
      <c r="I384" s="36" t="str">
        <f>IF(Table2[[#This Row],[M2A]]="","",SUM(Table2[[#This Row],[M2A]]-(IF(Table2[[#This Row],[M1A]]="",Table2[[#This Row],[AWAL]],Table2[[#This Row],[M1A]]))))</f>
        <v/>
      </c>
      <c r="J384" s="37"/>
      <c r="K3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5" spans="1:15">
      <c r="A385" s="33">
        <f>IF(Table2[[#This Row],[TT]]&lt;1,"",COUNT(A$2:A384)+1)</f>
        <v>372</v>
      </c>
      <c r="B385" s="34" t="s">
        <v>549</v>
      </c>
      <c r="C385" s="35">
        <v>3</v>
      </c>
      <c r="D385" s="35" t="s">
        <v>14</v>
      </c>
      <c r="E3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85" s="36" t="str">
        <f>IF(Table2[[#This Row],[M1A]]="","",Table2[[#This Row],[M1A]]-Table2[[#This Row],[AWAL]])</f>
        <v/>
      </c>
      <c r="I385" s="36" t="str">
        <f>IF(Table2[[#This Row],[M2A]]="","",SUM(Table2[[#This Row],[M2A]]-(IF(Table2[[#This Row],[M1A]]="",Table2[[#This Row],[AWAL]],Table2[[#This Row],[M1A]]))))</f>
        <v/>
      </c>
      <c r="J385" s="37"/>
      <c r="K3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6" spans="1:15">
      <c r="A386" s="33">
        <f>IF(Table2[[#This Row],[TT]]&lt;1,"",COUNT(A$2:A385)+1)</f>
        <v>373</v>
      </c>
      <c r="B386" s="34" t="s">
        <v>550</v>
      </c>
      <c r="C386" s="35">
        <v>2</v>
      </c>
      <c r="D386" s="35" t="s">
        <v>14</v>
      </c>
      <c r="E3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86" s="36" t="str">
        <f>IF(Table2[[#This Row],[M1A]]="","",Table2[[#This Row],[M1A]]-Table2[[#This Row],[AWAL]])</f>
        <v/>
      </c>
      <c r="I386" s="36" t="str">
        <f>IF(Table2[[#This Row],[M2A]]="","",SUM(Table2[[#This Row],[M2A]]-(IF(Table2[[#This Row],[M1A]]="",Table2[[#This Row],[AWAL]],Table2[[#This Row],[M1A]]))))</f>
        <v/>
      </c>
      <c r="J386" s="37"/>
      <c r="K3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7" spans="1:15">
      <c r="A387" s="33">
        <f>IF(Table2[[#This Row],[TT]]&lt;1,"",COUNT(A$2:A386)+1)</f>
        <v>374</v>
      </c>
      <c r="B387" s="34" t="s">
        <v>551</v>
      </c>
      <c r="C387" s="35">
        <v>2</v>
      </c>
      <c r="D387" s="35" t="s">
        <v>14</v>
      </c>
      <c r="E3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87" s="36" t="str">
        <f>IF(Table2[[#This Row],[M1A]]="","",Table2[[#This Row],[M1A]]-Table2[[#This Row],[AWAL]])</f>
        <v/>
      </c>
      <c r="I387" s="36" t="str">
        <f>IF(Table2[[#This Row],[M2A]]="","",SUM(Table2[[#This Row],[M2A]]-(IF(Table2[[#This Row],[M1A]]="",Table2[[#This Row],[AWAL]],Table2[[#This Row],[M1A]]))))</f>
        <v/>
      </c>
      <c r="J387" s="37"/>
      <c r="K3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8" spans="1:15">
      <c r="A388" s="33">
        <f>IF(Table2[[#This Row],[TT]]&lt;1,"",COUNT(A$2:A387)+1)</f>
        <v>375</v>
      </c>
      <c r="B388" s="34" t="s">
        <v>552</v>
      </c>
      <c r="C388" s="35">
        <v>11</v>
      </c>
      <c r="D388" s="35" t="s">
        <v>14</v>
      </c>
      <c r="E3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388" s="36" t="str">
        <f>IF(Table2[[#This Row],[M1A]]="","",Table2[[#This Row],[M1A]]-Table2[[#This Row],[AWAL]])</f>
        <v/>
      </c>
      <c r="I388" s="36" t="str">
        <f>IF(Table2[[#This Row],[M2A]]="","",SUM(Table2[[#This Row],[M2A]]-(IF(Table2[[#This Row],[M1A]]="",Table2[[#This Row],[AWAL]],Table2[[#This Row],[M1A]]))))</f>
        <v/>
      </c>
      <c r="J388" s="37"/>
      <c r="K3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89" spans="1:15">
      <c r="A389" s="33">
        <f>IF(Table2[[#This Row],[TT]]&lt;1,"",COUNT(A$2:A388)+1)</f>
        <v>376</v>
      </c>
      <c r="B389" s="34" t="s">
        <v>553</v>
      </c>
      <c r="C389" s="35">
        <v>1</v>
      </c>
      <c r="D389" s="35" t="s">
        <v>14</v>
      </c>
      <c r="E3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9" s="36" t="str">
        <f>IF(Table2[[#This Row],[M1A]]="","",Table2[[#This Row],[M1A]]-Table2[[#This Row],[AWAL]])</f>
        <v/>
      </c>
      <c r="I389" s="36" t="str">
        <f>IF(Table2[[#This Row],[M2A]]="","",SUM(Table2[[#This Row],[M2A]]-(IF(Table2[[#This Row],[M1A]]="",Table2[[#This Row],[AWAL]],Table2[[#This Row],[M1A]]))))</f>
        <v/>
      </c>
      <c r="J389" s="37"/>
      <c r="K3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0" spans="1:15">
      <c r="A390" s="33">
        <f>IF(Table2[[#This Row],[TT]]&lt;1,"",COUNT(A$2:A389)+1)</f>
        <v>377</v>
      </c>
      <c r="B390" s="34" t="s">
        <v>2977</v>
      </c>
      <c r="C390" s="35">
        <v>15</v>
      </c>
      <c r="D390" s="35" t="s">
        <v>2896</v>
      </c>
      <c r="E3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390" s="36">
        <v>14</v>
      </c>
      <c r="G390" s="36">
        <f>IF(Table2[[#This Row],[M1A]]="","",Table2[[#This Row],[M1A]]-Table2[[#This Row],[AWAL]])</f>
        <v>-1</v>
      </c>
      <c r="I390" s="36" t="str">
        <f>IF(Table2[[#This Row],[M2A]]="","",SUM(Table2[[#This Row],[M2A]]-(IF(Table2[[#This Row],[M1A]]="",Table2[[#This Row],[AWAL]],Table2[[#This Row],[M1A]]))))</f>
        <v/>
      </c>
      <c r="J390" s="37"/>
      <c r="K3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91" spans="1:15">
      <c r="A391" s="33">
        <f>IF(Table2[[#This Row],[TT]]&lt;1,"",COUNT(A$2:A390)+1)</f>
        <v>378</v>
      </c>
      <c r="B391" s="34" t="s">
        <v>555</v>
      </c>
      <c r="C391" s="35">
        <v>3</v>
      </c>
      <c r="D391" s="35" t="s">
        <v>14</v>
      </c>
      <c r="E3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391" s="36">
        <v>2</v>
      </c>
      <c r="G391" s="36">
        <f>IF(Table2[[#This Row],[M1A]]="","",Table2[[#This Row],[M1A]]-Table2[[#This Row],[AWAL]])</f>
        <v>-1</v>
      </c>
      <c r="I391" s="36" t="str">
        <f>IF(Table2[[#This Row],[M2A]]="","",SUM(Table2[[#This Row],[M2A]]-(IF(Table2[[#This Row],[M1A]]="",Table2[[#This Row],[AWAL]],Table2[[#This Row],[M1A]]))))</f>
        <v/>
      </c>
      <c r="J391" s="37"/>
      <c r="K3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92" spans="1:15">
      <c r="A392" s="33">
        <f>IF(Table2[[#This Row],[TT]]&lt;1,"",COUNT(A$2:A391)+1)</f>
        <v>379</v>
      </c>
      <c r="B392" s="34" t="s">
        <v>556</v>
      </c>
      <c r="C392" s="35">
        <v>6</v>
      </c>
      <c r="D392" s="35" t="s">
        <v>554</v>
      </c>
      <c r="E3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392" s="36">
        <v>5</v>
      </c>
      <c r="G392" s="36">
        <f>IF(Table2[[#This Row],[M1A]]="","",Table2[[#This Row],[M1A]]-Table2[[#This Row],[AWAL]])</f>
        <v>-1</v>
      </c>
      <c r="I392" s="36" t="str">
        <f>IF(Table2[[#This Row],[M2A]]="","",SUM(Table2[[#This Row],[M2A]]-(IF(Table2[[#This Row],[M1A]]="",Table2[[#This Row],[AWAL]],Table2[[#This Row],[M1A]]))))</f>
        <v/>
      </c>
      <c r="J392" s="37"/>
      <c r="K3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3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393" spans="1:15">
      <c r="A393" s="33">
        <f>IF(Table2[[#This Row],[TT]]&lt;1,"",COUNT(A$2:A392)+1)</f>
        <v>380</v>
      </c>
      <c r="B393" s="34" t="s">
        <v>557</v>
      </c>
      <c r="C393" s="35">
        <v>3</v>
      </c>
      <c r="D393" s="35" t="s">
        <v>14</v>
      </c>
      <c r="E3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93" s="36" t="str">
        <f>IF(Table2[[#This Row],[M1A]]="","",Table2[[#This Row],[M1A]]-Table2[[#This Row],[AWAL]])</f>
        <v/>
      </c>
      <c r="I393" s="36" t="str">
        <f>IF(Table2[[#This Row],[M2A]]="","",SUM(Table2[[#This Row],[M2A]]-(IF(Table2[[#This Row],[M1A]]="",Table2[[#This Row],[AWAL]],Table2[[#This Row],[M1A]]))))</f>
        <v/>
      </c>
      <c r="J393" s="37"/>
      <c r="K3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4" spans="1:15">
      <c r="A394" s="33">
        <f>IF(Table2[[#This Row],[TT]]&lt;1,"",COUNT(A$2:A393)+1)</f>
        <v>381</v>
      </c>
      <c r="B394" s="34" t="s">
        <v>558</v>
      </c>
      <c r="C394" s="35">
        <v>1</v>
      </c>
      <c r="D394" s="35" t="s">
        <v>554</v>
      </c>
      <c r="E3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4" s="36" t="str">
        <f>IF(Table2[[#This Row],[M1A]]="","",Table2[[#This Row],[M1A]]-Table2[[#This Row],[AWAL]])</f>
        <v/>
      </c>
      <c r="I394" s="36" t="str">
        <f>IF(Table2[[#This Row],[M2A]]="","",SUM(Table2[[#This Row],[M2A]]-(IF(Table2[[#This Row],[M1A]]="",Table2[[#This Row],[AWAL]],Table2[[#This Row],[M1A]]))))</f>
        <v/>
      </c>
      <c r="J394" s="37"/>
      <c r="K3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5" spans="1:15">
      <c r="A395" s="33">
        <f>IF(Table2[[#This Row],[TT]]&lt;1,"",COUNT(A$2:A394)+1)</f>
        <v>382</v>
      </c>
      <c r="B395" s="34" t="s">
        <v>559</v>
      </c>
      <c r="C395" s="35">
        <v>1</v>
      </c>
      <c r="D395" s="35" t="s">
        <v>14</v>
      </c>
      <c r="E3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5" s="36" t="str">
        <f>IF(Table2[[#This Row],[M1A]]="","",Table2[[#This Row],[M1A]]-Table2[[#This Row],[AWAL]])</f>
        <v/>
      </c>
      <c r="I395" s="36" t="str">
        <f>IF(Table2[[#This Row],[M2A]]="","",SUM(Table2[[#This Row],[M2A]]-(IF(Table2[[#This Row],[M1A]]="",Table2[[#This Row],[AWAL]],Table2[[#This Row],[M1A]]))))</f>
        <v/>
      </c>
      <c r="J395" s="37"/>
      <c r="K3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6" spans="1:15">
      <c r="A396" s="33">
        <f>IF(Table2[[#This Row],[TT]]&lt;1,"",COUNT(A$2:A395)+1)</f>
        <v>383</v>
      </c>
      <c r="B396" s="34" t="s">
        <v>560</v>
      </c>
      <c r="C396" s="35">
        <v>1</v>
      </c>
      <c r="D396" s="35" t="s">
        <v>561</v>
      </c>
      <c r="E3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6" s="36" t="str">
        <f>IF(Table2[[#This Row],[M1A]]="","",Table2[[#This Row],[M1A]]-Table2[[#This Row],[AWAL]])</f>
        <v/>
      </c>
      <c r="I396" s="36" t="str">
        <f>IF(Table2[[#This Row],[M2A]]="","",SUM(Table2[[#This Row],[M2A]]-(IF(Table2[[#This Row],[M1A]]="",Table2[[#This Row],[AWAL]],Table2[[#This Row],[M1A]]))))</f>
        <v/>
      </c>
      <c r="J396" s="37"/>
      <c r="K3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7" spans="1:15">
      <c r="A397" s="33">
        <f>IF(Table2[[#This Row],[TT]]&lt;1,"",COUNT(A$2:A396)+1)</f>
        <v>384</v>
      </c>
      <c r="B397" s="34" t="s">
        <v>562</v>
      </c>
      <c r="C397" s="35">
        <v>2</v>
      </c>
      <c r="D397" s="35" t="s">
        <v>563</v>
      </c>
      <c r="E3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97" s="36" t="str">
        <f>IF(Table2[[#This Row],[M1A]]="","",Table2[[#This Row],[M1A]]-Table2[[#This Row],[AWAL]])</f>
        <v/>
      </c>
      <c r="I397" s="36" t="str">
        <f>IF(Table2[[#This Row],[M2A]]="","",SUM(Table2[[#This Row],[M2A]]-(IF(Table2[[#This Row],[M1A]]="",Table2[[#This Row],[AWAL]],Table2[[#This Row],[M1A]]))))</f>
        <v/>
      </c>
      <c r="J397" s="37"/>
      <c r="K3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8" spans="1:15">
      <c r="A398" s="33">
        <f>IF(Table2[[#This Row],[TT]]&lt;1,"",COUNT(A$2:A397)+1)</f>
        <v>385</v>
      </c>
      <c r="B398" s="34" t="s">
        <v>564</v>
      </c>
      <c r="C398" s="35">
        <v>7</v>
      </c>
      <c r="D398" s="35" t="s">
        <v>563</v>
      </c>
      <c r="E3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398" s="36" t="str">
        <f>IF(Table2[[#This Row],[M1A]]="","",Table2[[#This Row],[M1A]]-Table2[[#This Row],[AWAL]])</f>
        <v/>
      </c>
      <c r="I398" s="36" t="str">
        <f>IF(Table2[[#This Row],[M2A]]="","",SUM(Table2[[#This Row],[M2A]]-(IF(Table2[[#This Row],[M1A]]="",Table2[[#This Row],[AWAL]],Table2[[#This Row],[M1A]]))))</f>
        <v/>
      </c>
      <c r="J398" s="37"/>
      <c r="K3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399" spans="1:15">
      <c r="A399" s="33">
        <f>IF(Table2[[#This Row],[TT]]&lt;1,"",COUNT(A$2:A398)+1)</f>
        <v>386</v>
      </c>
      <c r="B399" s="34" t="s">
        <v>565</v>
      </c>
      <c r="C399" s="35">
        <v>2</v>
      </c>
      <c r="D399" s="35" t="s">
        <v>432</v>
      </c>
      <c r="E3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99" s="36" t="str">
        <f>IF(Table2[[#This Row],[M1A]]="","",Table2[[#This Row],[M1A]]-Table2[[#This Row],[AWAL]])</f>
        <v/>
      </c>
      <c r="I399" s="36" t="str">
        <f>IF(Table2[[#This Row],[M2A]]="","",SUM(Table2[[#This Row],[M2A]]-(IF(Table2[[#This Row],[M1A]]="",Table2[[#This Row],[AWAL]],Table2[[#This Row],[M1A]]))))</f>
        <v/>
      </c>
      <c r="J399" s="37"/>
      <c r="K3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3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3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0" spans="1:15">
      <c r="A400" s="33">
        <f>IF(Table2[[#This Row],[TT]]&lt;1,"",COUNT(A$2:A399)+1)</f>
        <v>387</v>
      </c>
      <c r="B400" s="34" t="s">
        <v>566</v>
      </c>
      <c r="C400" s="35">
        <v>1</v>
      </c>
      <c r="D400" s="35" t="s">
        <v>206</v>
      </c>
      <c r="E4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0" s="36" t="str">
        <f>IF(Table2[[#This Row],[M1A]]="","",Table2[[#This Row],[M1A]]-Table2[[#This Row],[AWAL]])</f>
        <v/>
      </c>
      <c r="I400" s="36" t="str">
        <f>IF(Table2[[#This Row],[M2A]]="","",SUM(Table2[[#This Row],[M2A]]-(IF(Table2[[#This Row],[M1A]]="",Table2[[#This Row],[AWAL]],Table2[[#This Row],[M1A]]))))</f>
        <v/>
      </c>
      <c r="J400" s="37"/>
      <c r="K4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1" spans="1:15">
      <c r="A401" s="33">
        <f>IF(Table2[[#This Row],[TT]]&lt;1,"",COUNT(A$2:A400)+1)</f>
        <v>388</v>
      </c>
      <c r="B401" s="34" t="s">
        <v>567</v>
      </c>
      <c r="C401" s="35">
        <v>1</v>
      </c>
      <c r="D401" s="35" t="s">
        <v>14</v>
      </c>
      <c r="E4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1" s="36" t="str">
        <f>IF(Table2[[#This Row],[M1A]]="","",Table2[[#This Row],[M1A]]-Table2[[#This Row],[AWAL]])</f>
        <v/>
      </c>
      <c r="I401" s="36" t="str">
        <f>IF(Table2[[#This Row],[M2A]]="","",SUM(Table2[[#This Row],[M2A]]-(IF(Table2[[#This Row],[M1A]]="",Table2[[#This Row],[AWAL]],Table2[[#This Row],[M1A]]))))</f>
        <v/>
      </c>
      <c r="J401" s="37"/>
      <c r="K4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2" spans="1:15">
      <c r="A402" s="33">
        <f>IF(Table2[[#This Row],[TT]]&lt;1,"",COUNT(A$2:A401)+1)</f>
        <v>389</v>
      </c>
      <c r="B402" s="34" t="s">
        <v>568</v>
      </c>
      <c r="C402" s="35">
        <v>2</v>
      </c>
      <c r="D402" s="35" t="s">
        <v>68</v>
      </c>
      <c r="E4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2" s="36" t="str">
        <f>IF(Table2[[#This Row],[M1A]]="","",Table2[[#This Row],[M1A]]-Table2[[#This Row],[AWAL]])</f>
        <v/>
      </c>
      <c r="I402" s="36" t="str">
        <f>IF(Table2[[#This Row],[M2A]]="","",SUM(Table2[[#This Row],[M2A]]-(IF(Table2[[#This Row],[M1A]]="",Table2[[#This Row],[AWAL]],Table2[[#This Row],[M1A]]))))</f>
        <v/>
      </c>
      <c r="J402" s="37"/>
      <c r="K4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3" spans="1:15">
      <c r="A403" s="33">
        <f>IF(Table2[[#This Row],[TT]]&lt;1,"",COUNT(A$2:A402)+1)</f>
        <v>390</v>
      </c>
      <c r="B403" s="34" t="s">
        <v>569</v>
      </c>
      <c r="C403" s="35">
        <v>3</v>
      </c>
      <c r="D403" s="35" t="s">
        <v>82</v>
      </c>
      <c r="E4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03" s="36" t="str">
        <f>IF(Table2[[#This Row],[M1A]]="","",Table2[[#This Row],[M1A]]-Table2[[#This Row],[AWAL]])</f>
        <v/>
      </c>
      <c r="I403" s="36" t="str">
        <f>IF(Table2[[#This Row],[M2A]]="","",SUM(Table2[[#This Row],[M2A]]-(IF(Table2[[#This Row],[M1A]]="",Table2[[#This Row],[AWAL]],Table2[[#This Row],[M1A]]))))</f>
        <v/>
      </c>
      <c r="J403" s="37"/>
      <c r="K4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4" spans="1:15">
      <c r="A404" s="33">
        <f>IF(Table2[[#This Row],[TT]]&lt;1,"",COUNT(A$2:A403)+1)</f>
        <v>391</v>
      </c>
      <c r="B404" s="34" t="s">
        <v>570</v>
      </c>
      <c r="C404" s="35">
        <v>7</v>
      </c>
      <c r="D404" s="35" t="s">
        <v>267</v>
      </c>
      <c r="E4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04" s="36" t="str">
        <f>IF(Table2[[#This Row],[M1A]]="","",Table2[[#This Row],[M1A]]-Table2[[#This Row],[AWAL]])</f>
        <v/>
      </c>
      <c r="I404" s="36" t="str">
        <f>IF(Table2[[#This Row],[M2A]]="","",SUM(Table2[[#This Row],[M2A]]-(IF(Table2[[#This Row],[M1A]]="",Table2[[#This Row],[AWAL]],Table2[[#This Row],[M1A]]))))</f>
        <v/>
      </c>
      <c r="J404" s="37"/>
      <c r="K4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5" spans="1:15">
      <c r="A405" s="33">
        <f>IF(Table2[[#This Row],[TT]]&lt;1,"",COUNT(A$2:A404)+1)</f>
        <v>392</v>
      </c>
      <c r="B405" s="34" t="s">
        <v>571</v>
      </c>
      <c r="C405" s="35">
        <v>1</v>
      </c>
      <c r="D405" s="35" t="s">
        <v>572</v>
      </c>
      <c r="E4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5" s="36" t="str">
        <f>IF(Table2[[#This Row],[M1A]]="","",Table2[[#This Row],[M1A]]-Table2[[#This Row],[AWAL]])</f>
        <v/>
      </c>
      <c r="I405" s="36" t="str">
        <f>IF(Table2[[#This Row],[M2A]]="","",SUM(Table2[[#This Row],[M2A]]-(IF(Table2[[#This Row],[M1A]]="",Table2[[#This Row],[AWAL]],Table2[[#This Row],[M1A]]))))</f>
        <v/>
      </c>
      <c r="J405" s="37"/>
      <c r="K4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6" spans="1:15">
      <c r="A406" s="33">
        <f>IF(Table2[[#This Row],[TT]]&lt;1,"",COUNT(A$2:A405)+1)</f>
        <v>393</v>
      </c>
      <c r="B406" s="34" t="s">
        <v>573</v>
      </c>
      <c r="C406" s="35">
        <v>13</v>
      </c>
      <c r="D406" s="35" t="s">
        <v>400</v>
      </c>
      <c r="E4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06" s="36" t="str">
        <f>IF(Table2[[#This Row],[M1A]]="","",Table2[[#This Row],[M1A]]-Table2[[#This Row],[AWAL]])</f>
        <v/>
      </c>
      <c r="I406" s="36" t="str">
        <f>IF(Table2[[#This Row],[M2A]]="","",SUM(Table2[[#This Row],[M2A]]-(IF(Table2[[#This Row],[M1A]]="",Table2[[#This Row],[AWAL]],Table2[[#This Row],[M1A]]))))</f>
        <v/>
      </c>
      <c r="J406" s="37"/>
      <c r="K4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7" spans="1:15">
      <c r="A407" s="33">
        <f>IF(Table2[[#This Row],[TT]]&lt;1,"",COUNT(A$2:A406)+1)</f>
        <v>394</v>
      </c>
      <c r="B407" s="34" t="s">
        <v>574</v>
      </c>
      <c r="C407" s="35">
        <v>7</v>
      </c>
      <c r="D407" s="35" t="s">
        <v>14</v>
      </c>
      <c r="E4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07" s="36" t="str">
        <f>IF(Table2[[#This Row],[M1A]]="","",Table2[[#This Row],[M1A]]-Table2[[#This Row],[AWAL]])</f>
        <v/>
      </c>
      <c r="I407" s="36" t="str">
        <f>IF(Table2[[#This Row],[M2A]]="","",SUM(Table2[[#This Row],[M2A]]-(IF(Table2[[#This Row],[M1A]]="",Table2[[#This Row],[AWAL]],Table2[[#This Row],[M1A]]))))</f>
        <v/>
      </c>
      <c r="J407" s="37"/>
      <c r="K4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8" spans="1:15">
      <c r="A408" s="33">
        <f>IF(Table2[[#This Row],[TT]]&lt;1,"",COUNT(A$2:A407)+1)</f>
        <v>395</v>
      </c>
      <c r="B408" s="34" t="s">
        <v>575</v>
      </c>
      <c r="C408" s="35">
        <v>2</v>
      </c>
      <c r="D408" s="35" t="s">
        <v>14</v>
      </c>
      <c r="E4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8" s="36" t="str">
        <f>IF(Table2[[#This Row],[M1A]]="","",Table2[[#This Row],[M1A]]-Table2[[#This Row],[AWAL]])</f>
        <v/>
      </c>
      <c r="I408" s="36" t="str">
        <f>IF(Table2[[#This Row],[M2A]]="","",SUM(Table2[[#This Row],[M2A]]-(IF(Table2[[#This Row],[M1A]]="",Table2[[#This Row],[AWAL]],Table2[[#This Row],[M1A]]))))</f>
        <v/>
      </c>
      <c r="J408" s="37"/>
      <c r="K4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09" spans="1:15">
      <c r="A409" s="33">
        <f>IF(Table2[[#This Row],[TT]]&lt;1,"",COUNT(A$2:A408)+1)</f>
        <v>396</v>
      </c>
      <c r="B409" s="34" t="s">
        <v>576</v>
      </c>
      <c r="C409" s="35">
        <v>15</v>
      </c>
      <c r="D409" s="35" t="s">
        <v>14</v>
      </c>
      <c r="E4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09" s="36" t="str">
        <f>IF(Table2[[#This Row],[M1A]]="","",Table2[[#This Row],[M1A]]-Table2[[#This Row],[AWAL]])</f>
        <v/>
      </c>
      <c r="I409" s="36" t="str">
        <f>IF(Table2[[#This Row],[M2A]]="","",SUM(Table2[[#This Row],[M2A]]-(IF(Table2[[#This Row],[M1A]]="",Table2[[#This Row],[AWAL]],Table2[[#This Row],[M1A]]))))</f>
        <v/>
      </c>
      <c r="J409" s="37"/>
      <c r="K4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0" spans="1:15">
      <c r="A410" s="33">
        <f>IF(Table2[[#This Row],[TT]]&lt;1,"",COUNT(A$2:A409)+1)</f>
        <v>397</v>
      </c>
      <c r="B410" s="34" t="s">
        <v>577</v>
      </c>
      <c r="C410" s="35">
        <v>4</v>
      </c>
      <c r="D410" s="35" t="s">
        <v>14</v>
      </c>
      <c r="E4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10" s="36" t="str">
        <f>IF(Table2[[#This Row],[M1A]]="","",Table2[[#This Row],[M1A]]-Table2[[#This Row],[AWAL]])</f>
        <v/>
      </c>
      <c r="I410" s="36" t="str">
        <f>IF(Table2[[#This Row],[M2A]]="","",SUM(Table2[[#This Row],[M2A]]-(IF(Table2[[#This Row],[M1A]]="",Table2[[#This Row],[AWAL]],Table2[[#This Row],[M1A]]))))</f>
        <v/>
      </c>
      <c r="J410" s="37"/>
      <c r="K4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1" spans="1:15">
      <c r="A411" s="33">
        <f>IF(Table2[[#This Row],[TT]]&lt;1,"",COUNT(A$2:A410)+1)</f>
        <v>398</v>
      </c>
      <c r="B411" s="34" t="s">
        <v>578</v>
      </c>
      <c r="C411" s="35">
        <v>3</v>
      </c>
      <c r="D411" s="35" t="s">
        <v>14</v>
      </c>
      <c r="E4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11" s="36" t="str">
        <f>IF(Table2[[#This Row],[M1A]]="","",Table2[[#This Row],[M1A]]-Table2[[#This Row],[AWAL]])</f>
        <v/>
      </c>
      <c r="I411" s="36" t="str">
        <f>IF(Table2[[#This Row],[M2A]]="","",SUM(Table2[[#This Row],[M2A]]-(IF(Table2[[#This Row],[M1A]]="",Table2[[#This Row],[AWAL]],Table2[[#This Row],[M1A]]))))</f>
        <v/>
      </c>
      <c r="J411" s="37"/>
      <c r="K4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2" spans="1:15">
      <c r="A412" s="33">
        <f>IF(Table2[[#This Row],[TT]]&lt;1,"",COUNT(A$2:A411)+1)</f>
        <v>399</v>
      </c>
      <c r="B412" s="34" t="s">
        <v>579</v>
      </c>
      <c r="C412" s="35">
        <v>14</v>
      </c>
      <c r="D412" s="35" t="s">
        <v>14</v>
      </c>
      <c r="E4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12" s="36" t="str">
        <f>IF(Table2[[#This Row],[M1A]]="","",Table2[[#This Row],[M1A]]-Table2[[#This Row],[AWAL]])</f>
        <v/>
      </c>
      <c r="I412" s="36" t="str">
        <f>IF(Table2[[#This Row],[M2A]]="","",SUM(Table2[[#This Row],[M2A]]-(IF(Table2[[#This Row],[M1A]]="",Table2[[#This Row],[AWAL]],Table2[[#This Row],[M1A]]))))</f>
        <v/>
      </c>
      <c r="J412" s="37"/>
      <c r="K4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3" spans="1:15">
      <c r="A413" s="33">
        <f>IF(Table2[[#This Row],[TT]]&lt;1,"",COUNT(A$2:A412)+1)</f>
        <v>400</v>
      </c>
      <c r="B413" s="34" t="s">
        <v>580</v>
      </c>
      <c r="C413" s="35">
        <v>6</v>
      </c>
      <c r="D413" s="35" t="s">
        <v>19</v>
      </c>
      <c r="E4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13" s="36" t="str">
        <f>IF(Table2[[#This Row],[M1A]]="","",Table2[[#This Row],[M1A]]-Table2[[#This Row],[AWAL]])</f>
        <v/>
      </c>
      <c r="I413" s="36" t="str">
        <f>IF(Table2[[#This Row],[M2A]]="","",SUM(Table2[[#This Row],[M2A]]-(IF(Table2[[#This Row],[M1A]]="",Table2[[#This Row],[AWAL]],Table2[[#This Row],[M1A]]))))</f>
        <v/>
      </c>
      <c r="J413" s="37"/>
      <c r="K4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4" spans="1:15">
      <c r="A414" s="33">
        <f>IF(Table2[[#This Row],[TT]]&lt;1,"",COUNT(A$2:A413)+1)</f>
        <v>401</v>
      </c>
      <c r="B414" s="34" t="s">
        <v>581</v>
      </c>
      <c r="C414" s="35">
        <v>4</v>
      </c>
      <c r="D414" s="35" t="s">
        <v>14</v>
      </c>
      <c r="E4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14" s="36" t="str">
        <f>IF(Table2[[#This Row],[M1A]]="","",Table2[[#This Row],[M1A]]-Table2[[#This Row],[AWAL]])</f>
        <v/>
      </c>
      <c r="I414" s="36" t="str">
        <f>IF(Table2[[#This Row],[M2A]]="","",SUM(Table2[[#This Row],[M2A]]-(IF(Table2[[#This Row],[M1A]]="",Table2[[#This Row],[AWAL]],Table2[[#This Row],[M1A]]))))</f>
        <v/>
      </c>
      <c r="J414" s="37"/>
      <c r="K4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5" spans="1:15">
      <c r="A415" s="33">
        <f>IF(Table2[[#This Row],[TT]]&lt;1,"",COUNT(A$2:A414)+1)</f>
        <v>402</v>
      </c>
      <c r="B415" s="34" t="s">
        <v>582</v>
      </c>
      <c r="C415" s="35">
        <v>2</v>
      </c>
      <c r="D415" s="35" t="s">
        <v>19</v>
      </c>
      <c r="E4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5" s="36" t="str">
        <f>IF(Table2[[#This Row],[M1A]]="","",Table2[[#This Row],[M1A]]-Table2[[#This Row],[AWAL]])</f>
        <v/>
      </c>
      <c r="I415" s="36" t="str">
        <f>IF(Table2[[#This Row],[M2A]]="","",SUM(Table2[[#This Row],[M2A]]-(IF(Table2[[#This Row],[M1A]]="",Table2[[#This Row],[AWAL]],Table2[[#This Row],[M1A]]))))</f>
        <v/>
      </c>
      <c r="J415" s="37"/>
      <c r="K4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6" spans="1:15">
      <c r="A416" s="33">
        <f>IF(Table2[[#This Row],[TT]]&lt;1,"",COUNT(A$2:A415)+1)</f>
        <v>403</v>
      </c>
      <c r="B416" s="34" t="s">
        <v>583</v>
      </c>
      <c r="C416" s="35">
        <v>1</v>
      </c>
      <c r="D416" s="35" t="s">
        <v>267</v>
      </c>
      <c r="E4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6" s="36" t="str">
        <f>IF(Table2[[#This Row],[M1A]]="","",Table2[[#This Row],[M1A]]-Table2[[#This Row],[AWAL]])</f>
        <v/>
      </c>
      <c r="I416" s="36" t="str">
        <f>IF(Table2[[#This Row],[M2A]]="","",SUM(Table2[[#This Row],[M2A]]-(IF(Table2[[#This Row],[M1A]]="",Table2[[#This Row],[AWAL]],Table2[[#This Row],[M1A]]))))</f>
        <v/>
      </c>
      <c r="J416" s="37"/>
      <c r="K4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7" spans="1:15">
      <c r="A417" s="33">
        <f>IF(Table2[[#This Row],[TT]]&lt;1,"",COUNT(A$2:A416)+1)</f>
        <v>404</v>
      </c>
      <c r="B417" s="34" t="s">
        <v>584</v>
      </c>
      <c r="C417" s="35">
        <v>2</v>
      </c>
      <c r="D417" s="35" t="s">
        <v>223</v>
      </c>
      <c r="E4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7" s="36" t="str">
        <f>IF(Table2[[#This Row],[M1A]]="","",Table2[[#This Row],[M1A]]-Table2[[#This Row],[AWAL]])</f>
        <v/>
      </c>
      <c r="I417" s="36" t="str">
        <f>IF(Table2[[#This Row],[M2A]]="","",SUM(Table2[[#This Row],[M2A]]-(IF(Table2[[#This Row],[M1A]]="",Table2[[#This Row],[AWAL]],Table2[[#This Row],[M1A]]))))</f>
        <v/>
      </c>
      <c r="J417" s="37"/>
      <c r="K4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8" spans="1:15">
      <c r="A418" s="33">
        <f>IF(Table2[[#This Row],[TT]]&lt;1,"",COUNT(A$2:A417)+1)</f>
        <v>405</v>
      </c>
      <c r="B418" s="34" t="s">
        <v>585</v>
      </c>
      <c r="C418" s="35">
        <v>2</v>
      </c>
      <c r="D418" s="35" t="s">
        <v>14</v>
      </c>
      <c r="E4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8" s="36" t="str">
        <f>IF(Table2[[#This Row],[M1A]]="","",Table2[[#This Row],[M1A]]-Table2[[#This Row],[AWAL]])</f>
        <v/>
      </c>
      <c r="I418" s="36" t="str">
        <f>IF(Table2[[#This Row],[M2A]]="","",SUM(Table2[[#This Row],[M2A]]-(IF(Table2[[#This Row],[M1A]]="",Table2[[#This Row],[AWAL]],Table2[[#This Row],[M1A]]))))</f>
        <v/>
      </c>
      <c r="J418" s="37"/>
      <c r="K4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19" spans="1:15">
      <c r="A419" s="33">
        <f>IF(Table2[[#This Row],[TT]]&lt;1,"",COUNT(A$2:A418)+1)</f>
        <v>406</v>
      </c>
      <c r="B419" s="34" t="s">
        <v>586</v>
      </c>
      <c r="C419" s="35">
        <v>1</v>
      </c>
      <c r="D419" s="35" t="s">
        <v>14</v>
      </c>
      <c r="E4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9" s="36" t="str">
        <f>IF(Table2[[#This Row],[M1A]]="","",Table2[[#This Row],[M1A]]-Table2[[#This Row],[AWAL]])</f>
        <v/>
      </c>
      <c r="I419" s="36" t="str">
        <f>IF(Table2[[#This Row],[M2A]]="","",SUM(Table2[[#This Row],[M2A]]-(IF(Table2[[#This Row],[M1A]]="",Table2[[#This Row],[AWAL]],Table2[[#This Row],[M1A]]))))</f>
        <v/>
      </c>
      <c r="J419" s="37"/>
      <c r="K4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0" spans="1:15">
      <c r="A420" s="33">
        <f>IF(Table2[[#This Row],[TT]]&lt;1,"",COUNT(A$2:A419)+1)</f>
        <v>407</v>
      </c>
      <c r="B420" s="34" t="s">
        <v>587</v>
      </c>
      <c r="C420" s="35">
        <v>5</v>
      </c>
      <c r="D420" s="35" t="s">
        <v>34</v>
      </c>
      <c r="E4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20" s="36" t="str">
        <f>IF(Table2[[#This Row],[M1A]]="","",Table2[[#This Row],[M1A]]-Table2[[#This Row],[AWAL]])</f>
        <v/>
      </c>
      <c r="I420" s="36" t="str">
        <f>IF(Table2[[#This Row],[M2A]]="","",SUM(Table2[[#This Row],[M2A]]-(IF(Table2[[#This Row],[M1A]]="",Table2[[#This Row],[AWAL]],Table2[[#This Row],[M1A]]))))</f>
        <v/>
      </c>
      <c r="J420" s="37"/>
      <c r="K4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1" spans="1:15">
      <c r="A421" s="33">
        <f>IF(Table2[[#This Row],[TT]]&lt;1,"",COUNT(A$2:A420)+1)</f>
        <v>408</v>
      </c>
      <c r="B421" s="34" t="s">
        <v>588</v>
      </c>
      <c r="C421" s="35">
        <v>7</v>
      </c>
      <c r="D421" s="35" t="s">
        <v>221</v>
      </c>
      <c r="E4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21" s="36" t="str">
        <f>IF(Table2[[#This Row],[M1A]]="","",Table2[[#This Row],[M1A]]-Table2[[#This Row],[AWAL]])</f>
        <v/>
      </c>
      <c r="I421" s="36" t="str">
        <f>IF(Table2[[#This Row],[M2A]]="","",SUM(Table2[[#This Row],[M2A]]-(IF(Table2[[#This Row],[M1A]]="",Table2[[#This Row],[AWAL]],Table2[[#This Row],[M1A]]))))</f>
        <v/>
      </c>
      <c r="J421" s="37"/>
      <c r="K4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2" spans="1:15">
      <c r="A422" s="33">
        <f>IF(Table2[[#This Row],[TT]]&lt;1,"",COUNT(A$2:A421)+1)</f>
        <v>409</v>
      </c>
      <c r="B422" s="34" t="s">
        <v>589</v>
      </c>
      <c r="C422" s="35">
        <v>1</v>
      </c>
      <c r="D422" s="35" t="s">
        <v>14</v>
      </c>
      <c r="E4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2" s="36" t="str">
        <f>IF(Table2[[#This Row],[M1A]]="","",Table2[[#This Row],[M1A]]-Table2[[#This Row],[AWAL]])</f>
        <v/>
      </c>
      <c r="I422" s="36" t="str">
        <f>IF(Table2[[#This Row],[M2A]]="","",SUM(Table2[[#This Row],[M2A]]-(IF(Table2[[#This Row],[M1A]]="",Table2[[#This Row],[AWAL]],Table2[[#This Row],[M1A]]))))</f>
        <v/>
      </c>
      <c r="J422" s="37"/>
      <c r="K4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3" spans="1:15">
      <c r="A423" s="33">
        <f>IF(Table2[[#This Row],[TT]]&lt;1,"",COUNT(A$2:A422)+1)</f>
        <v>410</v>
      </c>
      <c r="B423" s="34" t="s">
        <v>590</v>
      </c>
      <c r="C423" s="35">
        <v>2</v>
      </c>
      <c r="D423" s="35" t="s">
        <v>14</v>
      </c>
      <c r="E4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3" s="36" t="str">
        <f>IF(Table2[[#This Row],[M1A]]="","",Table2[[#This Row],[M1A]]-Table2[[#This Row],[AWAL]])</f>
        <v/>
      </c>
      <c r="I423" s="36" t="str">
        <f>IF(Table2[[#This Row],[M2A]]="","",SUM(Table2[[#This Row],[M2A]]-(IF(Table2[[#This Row],[M1A]]="",Table2[[#This Row],[AWAL]],Table2[[#This Row],[M1A]]))))</f>
        <v/>
      </c>
      <c r="J423" s="37"/>
      <c r="K4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4" spans="1:15">
      <c r="A424" s="33">
        <f>IF(Table2[[#This Row],[TT]]&lt;1,"",COUNT(A$2:A423)+1)</f>
        <v>411</v>
      </c>
      <c r="B424" s="34" t="s">
        <v>591</v>
      </c>
      <c r="C424" s="35">
        <v>9</v>
      </c>
      <c r="D424" s="35" t="s">
        <v>14</v>
      </c>
      <c r="E4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24" s="36" t="str">
        <f>IF(Table2[[#This Row],[M1A]]="","",Table2[[#This Row],[M1A]]-Table2[[#This Row],[AWAL]])</f>
        <v/>
      </c>
      <c r="I424" s="36" t="str">
        <f>IF(Table2[[#This Row],[M2A]]="","",SUM(Table2[[#This Row],[M2A]]-(IF(Table2[[#This Row],[M1A]]="",Table2[[#This Row],[AWAL]],Table2[[#This Row],[M1A]]))))</f>
        <v/>
      </c>
      <c r="J424" s="37"/>
      <c r="K4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5" spans="1:15">
      <c r="A425" s="33">
        <f>IF(Table2[[#This Row],[TT]]&lt;1,"",COUNT(A$2:A424)+1)</f>
        <v>412</v>
      </c>
      <c r="B425" s="34" t="s">
        <v>592</v>
      </c>
      <c r="C425" s="35">
        <v>1</v>
      </c>
      <c r="D425" s="35" t="s">
        <v>96</v>
      </c>
      <c r="E4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5" s="36" t="str">
        <f>IF(Table2[[#This Row],[M1A]]="","",Table2[[#This Row],[M1A]]-Table2[[#This Row],[AWAL]])</f>
        <v/>
      </c>
      <c r="I425" s="36" t="str">
        <f>IF(Table2[[#This Row],[M2A]]="","",SUM(Table2[[#This Row],[M2A]]-(IF(Table2[[#This Row],[M1A]]="",Table2[[#This Row],[AWAL]],Table2[[#This Row],[M1A]]))))</f>
        <v/>
      </c>
      <c r="J425" s="37"/>
      <c r="K4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6" spans="1:15">
      <c r="A426" s="33">
        <f>IF(Table2[[#This Row],[TT]]&lt;1,"",COUNT(A$2:A425)+1)</f>
        <v>413</v>
      </c>
      <c r="B426" s="34" t="s">
        <v>593</v>
      </c>
      <c r="C426" s="35">
        <v>2</v>
      </c>
      <c r="D426" s="35" t="s">
        <v>19</v>
      </c>
      <c r="E4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6" s="36" t="str">
        <f>IF(Table2[[#This Row],[M1A]]="","",Table2[[#This Row],[M1A]]-Table2[[#This Row],[AWAL]])</f>
        <v/>
      </c>
      <c r="I426" s="36" t="str">
        <f>IF(Table2[[#This Row],[M2A]]="","",SUM(Table2[[#This Row],[M2A]]-(IF(Table2[[#This Row],[M1A]]="",Table2[[#This Row],[AWAL]],Table2[[#This Row],[M1A]]))))</f>
        <v/>
      </c>
      <c r="J426" s="37"/>
      <c r="K4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27" spans="1:15">
      <c r="A427" s="33">
        <f>IF(Table2[[#This Row],[TT]]&lt;1,"",COUNT(A$2:A426)+1)</f>
        <v>414</v>
      </c>
      <c r="B427" s="43" t="s">
        <v>2928</v>
      </c>
      <c r="C427" s="44"/>
      <c r="D427" s="44" t="s">
        <v>2828</v>
      </c>
      <c r="E4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427" s="36">
        <v>1</v>
      </c>
      <c r="G427" s="36">
        <f>IF(Table2[[#This Row],[M1A]]="","",Table2[[#This Row],[M1A]]-Table2[[#This Row],[AWAL]])</f>
        <v>1</v>
      </c>
      <c r="I427" s="36" t="str">
        <f>IF(Table2[[#This Row],[M2A]]="","",SUM(Table2[[#This Row],[M2A]]-(IF(Table2[[#This Row],[M1A]]="",Table2[[#This Row],[AWAL]],Table2[[#This Row],[M1A]]))))</f>
        <v/>
      </c>
      <c r="J427" s="37"/>
      <c r="K4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4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28" spans="1:15">
      <c r="A428" s="33">
        <f>IF(Table2[[#This Row],[TT]]&lt;1,"",COUNT(A$2:A427)+1)</f>
        <v>415</v>
      </c>
      <c r="B428" s="43" t="s">
        <v>2929</v>
      </c>
      <c r="C428" s="44"/>
      <c r="D428" s="44" t="s">
        <v>2828</v>
      </c>
      <c r="E4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428" s="36">
        <v>1</v>
      </c>
      <c r="G428" s="36">
        <f>IF(Table2[[#This Row],[M1A]]="","",Table2[[#This Row],[M1A]]-Table2[[#This Row],[AWAL]])</f>
        <v>1</v>
      </c>
      <c r="I428" s="36" t="str">
        <f>IF(Table2[[#This Row],[M2A]]="","",SUM(Table2[[#This Row],[M2A]]-(IF(Table2[[#This Row],[M1A]]="",Table2[[#This Row],[AWAL]],Table2[[#This Row],[M1A]]))))</f>
        <v/>
      </c>
      <c r="J428" s="37"/>
      <c r="K4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4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29" spans="1:15">
      <c r="A429" s="33">
        <f>IF(Table2[[#This Row],[TT]]&lt;1,"",COUNT(A$2:A428)+1)</f>
        <v>416</v>
      </c>
      <c r="B429" s="43" t="s">
        <v>2930</v>
      </c>
      <c r="C429" s="44"/>
      <c r="D429" s="44" t="s">
        <v>2828</v>
      </c>
      <c r="E4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429" s="36">
        <v>1</v>
      </c>
      <c r="G429" s="36">
        <f>IF(Table2[[#This Row],[M1A]]="","",Table2[[#This Row],[M1A]]-Table2[[#This Row],[AWAL]])</f>
        <v>1</v>
      </c>
      <c r="I429" s="36" t="str">
        <f>IF(Table2[[#This Row],[M2A]]="","",SUM(Table2[[#This Row],[M2A]]-(IF(Table2[[#This Row],[M1A]]="",Table2[[#This Row],[AWAL]],Table2[[#This Row],[M1A]]))))</f>
        <v/>
      </c>
      <c r="J429" s="37"/>
      <c r="K4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4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30" spans="1:15">
      <c r="A430" s="33">
        <f>IF(Table2[[#This Row],[TT]]&lt;1,"",COUNT(A$2:A429)+1)</f>
        <v>417</v>
      </c>
      <c r="B430" s="43" t="s">
        <v>2931</v>
      </c>
      <c r="C430" s="44"/>
      <c r="D430" s="44" t="s">
        <v>2828</v>
      </c>
      <c r="E4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430" s="36">
        <v>1</v>
      </c>
      <c r="G430" s="36">
        <f>IF(Table2[[#This Row],[M1A]]="","",Table2[[#This Row],[M1A]]-Table2[[#This Row],[AWAL]])</f>
        <v>1</v>
      </c>
      <c r="I430" s="36" t="str">
        <f>IF(Table2[[#This Row],[M2A]]="","",SUM(Table2[[#This Row],[M2A]]-(IF(Table2[[#This Row],[M1A]]="",Table2[[#This Row],[AWAL]],Table2[[#This Row],[M1A]]))))</f>
        <v/>
      </c>
      <c r="J430" s="37"/>
      <c r="K4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4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31" spans="1:15">
      <c r="A431" s="33">
        <f>IF(Table2[[#This Row],[TT]]&lt;1,"",COUNT(A$2:A430)+1)</f>
        <v>418</v>
      </c>
      <c r="B431" s="43" t="s">
        <v>2932</v>
      </c>
      <c r="C431" s="44"/>
      <c r="D431" s="44" t="s">
        <v>2828</v>
      </c>
      <c r="E4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431" s="36">
        <v>1</v>
      </c>
      <c r="G431" s="36">
        <f>IF(Table2[[#This Row],[M1A]]="","",Table2[[#This Row],[M1A]]-Table2[[#This Row],[AWAL]])</f>
        <v>1</v>
      </c>
      <c r="I431" s="36" t="str">
        <f>IF(Table2[[#This Row],[M2A]]="","",SUM(Table2[[#This Row],[M2A]]-(IF(Table2[[#This Row],[M1A]]="",Table2[[#This Row],[AWAL]],Table2[[#This Row],[M1A]]))))</f>
        <v/>
      </c>
      <c r="J431" s="37"/>
      <c r="K4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4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432" spans="1:15">
      <c r="A432" s="33">
        <f>IF(Table2[[#This Row],[TT]]&lt;1,"",COUNT(A$2:A431)+1)</f>
        <v>419</v>
      </c>
      <c r="B432" s="34" t="s">
        <v>594</v>
      </c>
      <c r="C432" s="35">
        <v>15</v>
      </c>
      <c r="D432" s="35" t="s">
        <v>14</v>
      </c>
      <c r="E4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432" s="36">
        <v>14</v>
      </c>
      <c r="G432" s="36">
        <f>IF(Table2[[#This Row],[M1A]]="","",Table2[[#This Row],[M1A]]-Table2[[#This Row],[AWAL]])</f>
        <v>-1</v>
      </c>
      <c r="I432" s="36" t="str">
        <f>IF(Table2[[#This Row],[M2A]]="","",SUM(Table2[[#This Row],[M2A]]-(IF(Table2[[#This Row],[M1A]]="",Table2[[#This Row],[AWAL]],Table2[[#This Row],[M1A]]))))</f>
        <v/>
      </c>
      <c r="J432" s="37"/>
      <c r="K4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4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433" spans="1:15">
      <c r="A433" s="33">
        <f>IF(Table2[[#This Row],[TT]]&lt;1,"",COUNT(A$2:A432)+1)</f>
        <v>420</v>
      </c>
      <c r="B433" s="34" t="s">
        <v>595</v>
      </c>
      <c r="C433" s="35">
        <v>15</v>
      </c>
      <c r="D433" s="35" t="s">
        <v>14</v>
      </c>
      <c r="E4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433" s="36">
        <v>14</v>
      </c>
      <c r="G433" s="36">
        <f>IF(Table2[[#This Row],[M1A]]="","",Table2[[#This Row],[M1A]]-Table2[[#This Row],[AWAL]])</f>
        <v>-1</v>
      </c>
      <c r="I433" s="36" t="str">
        <f>IF(Table2[[#This Row],[M2A]]="","",SUM(Table2[[#This Row],[M2A]]-(IF(Table2[[#This Row],[M1A]]="",Table2[[#This Row],[AWAL]],Table2[[#This Row],[M1A]]))))</f>
        <v/>
      </c>
      <c r="J433" s="37"/>
      <c r="K4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4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434" spans="1:15">
      <c r="A434" s="33">
        <f>IF(Table2[[#This Row],[TT]]&lt;1,"",COUNT(A$2:A433)+1)</f>
        <v>421</v>
      </c>
      <c r="B434" s="34" t="s">
        <v>596</v>
      </c>
      <c r="C434" s="35">
        <v>1</v>
      </c>
      <c r="D434" s="35" t="s">
        <v>14</v>
      </c>
      <c r="E4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4" s="36" t="str">
        <f>IF(Table2[[#This Row],[M1A]]="","",Table2[[#This Row],[M1A]]-Table2[[#This Row],[AWAL]])</f>
        <v/>
      </c>
      <c r="I434" s="36" t="str">
        <f>IF(Table2[[#This Row],[M2A]]="","",SUM(Table2[[#This Row],[M2A]]-(IF(Table2[[#This Row],[M1A]]="",Table2[[#This Row],[AWAL]],Table2[[#This Row],[M1A]]))))</f>
        <v/>
      </c>
      <c r="J434" s="37"/>
      <c r="K4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5" spans="1:15">
      <c r="A435" s="33">
        <f>IF(Table2[[#This Row],[TT]]&lt;1,"",COUNT(A$2:A434)+1)</f>
        <v>422</v>
      </c>
      <c r="B435" s="34" t="s">
        <v>597</v>
      </c>
      <c r="C435" s="35">
        <v>1</v>
      </c>
      <c r="D435" s="35" t="s">
        <v>541</v>
      </c>
      <c r="E4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5" s="36" t="str">
        <f>IF(Table2[[#This Row],[M1A]]="","",Table2[[#This Row],[M1A]]-Table2[[#This Row],[AWAL]])</f>
        <v/>
      </c>
      <c r="I435" s="36" t="str">
        <f>IF(Table2[[#This Row],[M2A]]="","",SUM(Table2[[#This Row],[M2A]]-(IF(Table2[[#This Row],[M1A]]="",Table2[[#This Row],[AWAL]],Table2[[#This Row],[M1A]]))))</f>
        <v/>
      </c>
      <c r="J435" s="37"/>
      <c r="K4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6" spans="1:15">
      <c r="A436" s="33">
        <f>IF(Table2[[#This Row],[TT]]&lt;1,"",COUNT(A$2:A435)+1)</f>
        <v>423</v>
      </c>
      <c r="B436" s="34" t="s">
        <v>598</v>
      </c>
      <c r="C436" s="35">
        <v>1</v>
      </c>
      <c r="D436" s="35" t="s">
        <v>14</v>
      </c>
      <c r="E4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6" s="36" t="str">
        <f>IF(Table2[[#This Row],[M1A]]="","",Table2[[#This Row],[M1A]]-Table2[[#This Row],[AWAL]])</f>
        <v/>
      </c>
      <c r="I436" s="36" t="str">
        <f>IF(Table2[[#This Row],[M2A]]="","",SUM(Table2[[#This Row],[M2A]]-(IF(Table2[[#This Row],[M1A]]="",Table2[[#This Row],[AWAL]],Table2[[#This Row],[M1A]]))))</f>
        <v/>
      </c>
      <c r="J436" s="37"/>
      <c r="K4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7" spans="1:15">
      <c r="A437" s="33">
        <f>IF(Table2[[#This Row],[TT]]&lt;1,"",COUNT(A$2:A436)+1)</f>
        <v>424</v>
      </c>
      <c r="B437" s="34" t="s">
        <v>599</v>
      </c>
      <c r="C437" s="35">
        <v>15</v>
      </c>
      <c r="D437" s="35" t="s">
        <v>14</v>
      </c>
      <c r="E4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37" s="36" t="str">
        <f>IF(Table2[[#This Row],[M1A]]="","",Table2[[#This Row],[M1A]]-Table2[[#This Row],[AWAL]])</f>
        <v/>
      </c>
      <c r="I437" s="36" t="str">
        <f>IF(Table2[[#This Row],[M2A]]="","",SUM(Table2[[#This Row],[M2A]]-(IF(Table2[[#This Row],[M1A]]="",Table2[[#This Row],[AWAL]],Table2[[#This Row],[M1A]]))))</f>
        <v/>
      </c>
      <c r="J437" s="37"/>
      <c r="K4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8" spans="1:15">
      <c r="A438" s="33">
        <f>IF(Table2[[#This Row],[TT]]&lt;1,"",COUNT(A$2:A437)+1)</f>
        <v>425</v>
      </c>
      <c r="B438" s="34" t="s">
        <v>600</v>
      </c>
      <c r="C438" s="35">
        <v>1</v>
      </c>
      <c r="D438" s="35" t="s">
        <v>14</v>
      </c>
      <c r="E4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8" s="36" t="str">
        <f>IF(Table2[[#This Row],[M1A]]="","",Table2[[#This Row],[M1A]]-Table2[[#This Row],[AWAL]])</f>
        <v/>
      </c>
      <c r="I438" s="36" t="str">
        <f>IF(Table2[[#This Row],[M2A]]="","",SUM(Table2[[#This Row],[M2A]]-(IF(Table2[[#This Row],[M1A]]="",Table2[[#This Row],[AWAL]],Table2[[#This Row],[M1A]]))))</f>
        <v/>
      </c>
      <c r="J438" s="37"/>
      <c r="K4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39" spans="1:15">
      <c r="A439" s="33">
        <f>IF(Table2[[#This Row],[TT]]&lt;1,"",COUNT(A$2:A438)+1)</f>
        <v>426</v>
      </c>
      <c r="B439" s="34" t="s">
        <v>601</v>
      </c>
      <c r="C439" s="35">
        <v>1</v>
      </c>
      <c r="D439" s="35" t="s">
        <v>541</v>
      </c>
      <c r="E4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9" s="36" t="str">
        <f>IF(Table2[[#This Row],[M1A]]="","",Table2[[#This Row],[M1A]]-Table2[[#This Row],[AWAL]])</f>
        <v/>
      </c>
      <c r="I439" s="36" t="str">
        <f>IF(Table2[[#This Row],[M2A]]="","",SUM(Table2[[#This Row],[M2A]]-(IF(Table2[[#This Row],[M1A]]="",Table2[[#This Row],[AWAL]],Table2[[#This Row],[M1A]]))))</f>
        <v/>
      </c>
      <c r="J439" s="37"/>
      <c r="K4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0" spans="1:15">
      <c r="A440" s="33">
        <f>IF(Table2[[#This Row],[TT]]&lt;1,"",COUNT(A$2:A439)+1)</f>
        <v>427</v>
      </c>
      <c r="B440" s="34" t="s">
        <v>602</v>
      </c>
      <c r="C440" s="35">
        <v>2</v>
      </c>
      <c r="D440" s="35" t="s">
        <v>14</v>
      </c>
      <c r="E4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40" s="36" t="str">
        <f>IF(Table2[[#This Row],[M1A]]="","",Table2[[#This Row],[M1A]]-Table2[[#This Row],[AWAL]])</f>
        <v/>
      </c>
      <c r="I440" s="36" t="str">
        <f>IF(Table2[[#This Row],[M2A]]="","",SUM(Table2[[#This Row],[M2A]]-(IF(Table2[[#This Row],[M1A]]="",Table2[[#This Row],[AWAL]],Table2[[#This Row],[M1A]]))))</f>
        <v/>
      </c>
      <c r="J440" s="37"/>
      <c r="K4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1" spans="1:15">
      <c r="A441" s="33">
        <f>IF(Table2[[#This Row],[TT]]&lt;1,"",COUNT(A$2:A440)+1)</f>
        <v>428</v>
      </c>
      <c r="B441" s="34" t="s">
        <v>603</v>
      </c>
      <c r="C441" s="35">
        <v>18</v>
      </c>
      <c r="D441" s="35" t="s">
        <v>14</v>
      </c>
      <c r="E4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441" s="36" t="str">
        <f>IF(Table2[[#This Row],[M1A]]="","",Table2[[#This Row],[M1A]]-Table2[[#This Row],[AWAL]])</f>
        <v/>
      </c>
      <c r="I441" s="36" t="str">
        <f>IF(Table2[[#This Row],[M2A]]="","",SUM(Table2[[#This Row],[M2A]]-(IF(Table2[[#This Row],[M1A]]="",Table2[[#This Row],[AWAL]],Table2[[#This Row],[M1A]]))))</f>
        <v/>
      </c>
      <c r="J441" s="37"/>
      <c r="K4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2" spans="1:15">
      <c r="A442" s="33">
        <f>IF(Table2[[#This Row],[TT]]&lt;1,"",COUNT(A$2:A441)+1)</f>
        <v>429</v>
      </c>
      <c r="B442" s="34" t="s">
        <v>604</v>
      </c>
      <c r="C442" s="35">
        <v>15</v>
      </c>
      <c r="D442" s="35" t="s">
        <v>541</v>
      </c>
      <c r="E4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442" s="36">
        <v>14</v>
      </c>
      <c r="G442" s="36">
        <f>IF(Table2[[#This Row],[M1A]]="","",Table2[[#This Row],[M1A]]-Table2[[#This Row],[AWAL]])</f>
        <v>-1</v>
      </c>
      <c r="I442" s="36" t="str">
        <f>IF(Table2[[#This Row],[M2A]]="","",SUM(Table2[[#This Row],[M2A]]-(IF(Table2[[#This Row],[M1A]]="",Table2[[#This Row],[AWAL]],Table2[[#This Row],[M1A]]))))</f>
        <v/>
      </c>
      <c r="J442" s="37"/>
      <c r="K4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4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443" spans="1:15">
      <c r="A443" s="33">
        <f>IF(Table2[[#This Row],[TT]]&lt;1,"",COUNT(A$2:A442)+1)</f>
        <v>430</v>
      </c>
      <c r="B443" s="34" t="s">
        <v>605</v>
      </c>
      <c r="C443" s="35">
        <v>41</v>
      </c>
      <c r="D443" s="35" t="s">
        <v>541</v>
      </c>
      <c r="E4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443" s="36" t="str">
        <f>IF(Table2[[#This Row],[M1A]]="","",Table2[[#This Row],[M1A]]-Table2[[#This Row],[AWAL]])</f>
        <v/>
      </c>
      <c r="I443" s="36" t="str">
        <f>IF(Table2[[#This Row],[M2A]]="","",SUM(Table2[[#This Row],[M2A]]-(IF(Table2[[#This Row],[M1A]]="",Table2[[#This Row],[AWAL]],Table2[[#This Row],[M1A]]))))</f>
        <v/>
      </c>
      <c r="J443" s="37"/>
      <c r="K4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4" spans="1:15">
      <c r="A444" s="33">
        <f>IF(Table2[[#This Row],[TT]]&lt;1,"",COUNT(A$2:A443)+1)</f>
        <v>431</v>
      </c>
      <c r="B444" s="41" t="s">
        <v>606</v>
      </c>
      <c r="C444" s="42">
        <v>18</v>
      </c>
      <c r="D444" s="42" t="s">
        <v>541</v>
      </c>
      <c r="E4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444" s="36" t="str">
        <f>IF(Table2[[#This Row],[M1A]]="","",Table2[[#This Row],[M1A]]-Table2[[#This Row],[AWAL]])</f>
        <v/>
      </c>
      <c r="I444" s="36" t="str">
        <f>IF(Table2[[#This Row],[M2A]]="","",SUM(Table2[[#This Row],[M2A]]-(IF(Table2[[#This Row],[M1A]]="",Table2[[#This Row],[AWAL]],Table2[[#This Row],[M1A]]))))</f>
        <v/>
      </c>
      <c r="J444" s="37"/>
      <c r="K4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5" spans="1:15">
      <c r="A445" s="33">
        <f>IF(Table2[[#This Row],[TT]]&lt;1,"",COUNT(A$2:A444)+1)</f>
        <v>432</v>
      </c>
      <c r="B445" s="34" t="s">
        <v>607</v>
      </c>
      <c r="C445" s="35">
        <v>8</v>
      </c>
      <c r="D445" s="35" t="s">
        <v>541</v>
      </c>
      <c r="E4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445" s="36" t="str">
        <f>IF(Table2[[#This Row],[M1A]]="","",Table2[[#This Row],[M1A]]-Table2[[#This Row],[AWAL]])</f>
        <v/>
      </c>
      <c r="I445" s="36" t="str">
        <f>IF(Table2[[#This Row],[M2A]]="","",SUM(Table2[[#This Row],[M2A]]-(IF(Table2[[#This Row],[M1A]]="",Table2[[#This Row],[AWAL]],Table2[[#This Row],[M1A]]))))</f>
        <v/>
      </c>
      <c r="J445" s="37"/>
      <c r="K4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6" spans="1:15">
      <c r="A446" s="33">
        <f>IF(Table2[[#This Row],[TT]]&lt;1,"",COUNT(A$2:A445)+1)</f>
        <v>433</v>
      </c>
      <c r="B446" s="34" t="s">
        <v>608</v>
      </c>
      <c r="C446" s="35">
        <v>2</v>
      </c>
      <c r="D446" s="35" t="s">
        <v>541</v>
      </c>
      <c r="E4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46" s="36" t="str">
        <f>IF(Table2[[#This Row],[M1A]]="","",Table2[[#This Row],[M1A]]-Table2[[#This Row],[AWAL]])</f>
        <v/>
      </c>
      <c r="I446" s="36" t="str">
        <f>IF(Table2[[#This Row],[M2A]]="","",SUM(Table2[[#This Row],[M2A]]-(IF(Table2[[#This Row],[M1A]]="",Table2[[#This Row],[AWAL]],Table2[[#This Row],[M1A]]))))</f>
        <v/>
      </c>
      <c r="J446" s="37"/>
      <c r="K4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7" spans="1:15">
      <c r="A447" s="33">
        <f>IF(Table2[[#This Row],[TT]]&lt;1,"",COUNT(A$2:A446)+1)</f>
        <v>434</v>
      </c>
      <c r="B447" s="34" t="s">
        <v>609</v>
      </c>
      <c r="C447" s="35">
        <v>41</v>
      </c>
      <c r="D447" s="35" t="s">
        <v>541</v>
      </c>
      <c r="E4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447" s="36" t="str">
        <f>IF(Table2[[#This Row],[M1A]]="","",Table2[[#This Row],[M1A]]-Table2[[#This Row],[AWAL]])</f>
        <v/>
      </c>
      <c r="I447" s="36" t="str">
        <f>IF(Table2[[#This Row],[M2A]]="","",SUM(Table2[[#This Row],[M2A]]-(IF(Table2[[#This Row],[M1A]]="",Table2[[#This Row],[AWAL]],Table2[[#This Row],[M1A]]))))</f>
        <v/>
      </c>
      <c r="J447" s="37"/>
      <c r="K4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8" spans="1:15">
      <c r="A448" s="33">
        <f>IF(Table2[[#This Row],[TT]]&lt;1,"",COUNT(A$2:A447)+1)</f>
        <v>435</v>
      </c>
      <c r="B448" s="34" t="s">
        <v>610</v>
      </c>
      <c r="C448" s="35">
        <v>30</v>
      </c>
      <c r="D448" s="35" t="s">
        <v>541</v>
      </c>
      <c r="E4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448" s="36" t="str">
        <f>IF(Table2[[#This Row],[M1A]]="","",Table2[[#This Row],[M1A]]-Table2[[#This Row],[AWAL]])</f>
        <v/>
      </c>
      <c r="I448" s="36" t="str">
        <f>IF(Table2[[#This Row],[M2A]]="","",SUM(Table2[[#This Row],[M2A]]-(IF(Table2[[#This Row],[M1A]]="",Table2[[#This Row],[AWAL]],Table2[[#This Row],[M1A]]))))</f>
        <v/>
      </c>
      <c r="J448" s="37"/>
      <c r="K4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49" spans="1:15">
      <c r="A449" s="33">
        <f>IF(Table2[[#This Row],[TT]]&lt;1,"",COUNT(A$2:A448)+1)</f>
        <v>436</v>
      </c>
      <c r="B449" s="34" t="s">
        <v>611</v>
      </c>
      <c r="C449" s="35">
        <v>39</v>
      </c>
      <c r="D449" s="35" t="s">
        <v>541</v>
      </c>
      <c r="E4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449" s="36" t="str">
        <f>IF(Table2[[#This Row],[M1A]]="","",Table2[[#This Row],[M1A]]-Table2[[#This Row],[AWAL]])</f>
        <v/>
      </c>
      <c r="I449" s="36" t="str">
        <f>IF(Table2[[#This Row],[M2A]]="","",SUM(Table2[[#This Row],[M2A]]-(IF(Table2[[#This Row],[M1A]]="",Table2[[#This Row],[AWAL]],Table2[[#This Row],[M1A]]))))</f>
        <v/>
      </c>
      <c r="J449" s="37"/>
      <c r="K4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0" spans="1:15">
      <c r="A450" s="33">
        <f>IF(Table2[[#This Row],[TT]]&lt;1,"",COUNT(A$2:A449)+1)</f>
        <v>437</v>
      </c>
      <c r="B450" s="34" t="s">
        <v>612</v>
      </c>
      <c r="C450" s="35">
        <v>20</v>
      </c>
      <c r="D450" s="35" t="s">
        <v>14</v>
      </c>
      <c r="E4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50" s="36" t="str">
        <f>IF(Table2[[#This Row],[M1A]]="","",Table2[[#This Row],[M1A]]-Table2[[#This Row],[AWAL]])</f>
        <v/>
      </c>
      <c r="I450" s="36" t="str">
        <f>IF(Table2[[#This Row],[M2A]]="","",SUM(Table2[[#This Row],[M2A]]-(IF(Table2[[#This Row],[M1A]]="",Table2[[#This Row],[AWAL]],Table2[[#This Row],[M1A]]))))</f>
        <v/>
      </c>
      <c r="J450" s="37"/>
      <c r="K4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1" spans="1:15">
      <c r="A451" s="33">
        <f>IF(Table2[[#This Row],[TT]]&lt;1,"",COUNT(A$2:A450)+1)</f>
        <v>438</v>
      </c>
      <c r="B451" s="34" t="s">
        <v>613</v>
      </c>
      <c r="C451" s="35">
        <v>20</v>
      </c>
      <c r="D451" s="35" t="s">
        <v>14</v>
      </c>
      <c r="E4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51" s="36" t="str">
        <f>IF(Table2[[#This Row],[M1A]]="","",Table2[[#This Row],[M1A]]-Table2[[#This Row],[AWAL]])</f>
        <v/>
      </c>
      <c r="I451" s="36" t="str">
        <f>IF(Table2[[#This Row],[M2A]]="","",SUM(Table2[[#This Row],[M2A]]-(IF(Table2[[#This Row],[M1A]]="",Table2[[#This Row],[AWAL]],Table2[[#This Row],[M1A]]))))</f>
        <v/>
      </c>
      <c r="J451" s="37"/>
      <c r="K4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2" spans="1:15">
      <c r="A452" s="33">
        <f>IF(Table2[[#This Row],[TT]]&lt;1,"",COUNT(A$2:A451)+1)</f>
        <v>439</v>
      </c>
      <c r="B452" s="34" t="s">
        <v>614</v>
      </c>
      <c r="C452" s="35">
        <v>15</v>
      </c>
      <c r="D452" s="35" t="s">
        <v>14</v>
      </c>
      <c r="E4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52" s="36" t="str">
        <f>IF(Table2[[#This Row],[M1A]]="","",Table2[[#This Row],[M1A]]-Table2[[#This Row],[AWAL]])</f>
        <v/>
      </c>
      <c r="I452" s="36" t="str">
        <f>IF(Table2[[#This Row],[M2A]]="","",SUM(Table2[[#This Row],[M2A]]-(IF(Table2[[#This Row],[M1A]]="",Table2[[#This Row],[AWAL]],Table2[[#This Row],[M1A]]))))</f>
        <v/>
      </c>
      <c r="J452" s="37"/>
      <c r="K4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3" spans="1:15">
      <c r="A453" s="45">
        <f>IF(Table2[[#This Row],[TT]]&lt;1,"",COUNT(A$2:A452)+1)</f>
        <v>440</v>
      </c>
      <c r="B453" s="34" t="s">
        <v>615</v>
      </c>
      <c r="C453" s="35">
        <v>8</v>
      </c>
      <c r="D453" s="35" t="s">
        <v>14</v>
      </c>
      <c r="E453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453" s="47"/>
      <c r="G453" s="46" t="str">
        <f>IF(Table2[[#This Row],[M1A]]="","",Table2[[#This Row],[M1A]]-Table2[[#This Row],[AWAL]])</f>
        <v/>
      </c>
      <c r="H453" s="47"/>
      <c r="I453" s="46" t="str">
        <f>IF(Table2[[#This Row],[M2A]]="","",SUM(Table2[[#This Row],[M2A]]-(IF(Table2[[#This Row],[M1A]]="",Table2[[#This Row],[AWAL]],Table2[[#This Row],[M1A]]))))</f>
        <v/>
      </c>
      <c r="J453" s="48"/>
      <c r="K453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453" s="46"/>
      <c r="M453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3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4" spans="1:15">
      <c r="A454" s="33">
        <f>IF(Table2[[#This Row],[TT]]&lt;1,"",COUNT(A$2:A453)+1)</f>
        <v>441</v>
      </c>
      <c r="B454" s="41" t="s">
        <v>616</v>
      </c>
      <c r="C454" s="42">
        <v>13</v>
      </c>
      <c r="D454" s="42" t="s">
        <v>14</v>
      </c>
      <c r="E4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54" s="36" t="str">
        <f>IF(Table2[[#This Row],[M1A]]="","",Table2[[#This Row],[M1A]]-Table2[[#This Row],[AWAL]])</f>
        <v/>
      </c>
      <c r="I454" s="36" t="str">
        <f>IF(Table2[[#This Row],[M2A]]="","",SUM(Table2[[#This Row],[M2A]]-(IF(Table2[[#This Row],[M1A]]="",Table2[[#This Row],[AWAL]],Table2[[#This Row],[M1A]]))))</f>
        <v/>
      </c>
      <c r="J454" s="37"/>
      <c r="K4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5" spans="1:15">
      <c r="A455" s="33">
        <f>IF(Table2[[#This Row],[TT]]&lt;1,"",COUNT(A$2:A454)+1)</f>
        <v>442</v>
      </c>
      <c r="B455" s="34" t="s">
        <v>617</v>
      </c>
      <c r="C455" s="35">
        <v>2</v>
      </c>
      <c r="D455" s="35" t="s">
        <v>618</v>
      </c>
      <c r="E4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5" s="36" t="str">
        <f>IF(Table2[[#This Row],[M1A]]="","",Table2[[#This Row],[M1A]]-Table2[[#This Row],[AWAL]])</f>
        <v/>
      </c>
      <c r="I455" s="36" t="str">
        <f>IF(Table2[[#This Row],[M2A]]="","",SUM(Table2[[#This Row],[M2A]]-(IF(Table2[[#This Row],[M1A]]="",Table2[[#This Row],[AWAL]],Table2[[#This Row],[M1A]]))))</f>
        <v/>
      </c>
      <c r="J455" s="37"/>
      <c r="K4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6" spans="1:15">
      <c r="A456" s="33">
        <f>IF(Table2[[#This Row],[TT]]&lt;1,"",COUNT(A$2:A455)+1)</f>
        <v>443</v>
      </c>
      <c r="B456" s="41" t="s">
        <v>619</v>
      </c>
      <c r="C456" s="42">
        <v>2</v>
      </c>
      <c r="D456" s="42" t="s">
        <v>14</v>
      </c>
      <c r="E4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6" s="36" t="str">
        <f>IF(Table2[[#This Row],[M1A]]="","",Table2[[#This Row],[M1A]]-Table2[[#This Row],[AWAL]])</f>
        <v/>
      </c>
      <c r="I456" s="36" t="str">
        <f>IF(Table2[[#This Row],[M2A]]="","",SUM(Table2[[#This Row],[M2A]]-(IF(Table2[[#This Row],[M1A]]="",Table2[[#This Row],[AWAL]],Table2[[#This Row],[M1A]]))))</f>
        <v/>
      </c>
      <c r="J456" s="37"/>
      <c r="K4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7" spans="1:15">
      <c r="A457" s="33">
        <f>IF(Table2[[#This Row],[TT]]&lt;1,"",COUNT(A$2:A456)+1)</f>
        <v>444</v>
      </c>
      <c r="B457" s="41" t="s">
        <v>620</v>
      </c>
      <c r="C457" s="42">
        <v>2</v>
      </c>
      <c r="D457" s="42" t="s">
        <v>67</v>
      </c>
      <c r="E4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7" s="36" t="str">
        <f>IF(Table2[[#This Row],[M1A]]="","",Table2[[#This Row],[M1A]]-Table2[[#This Row],[AWAL]])</f>
        <v/>
      </c>
      <c r="I457" s="36" t="str">
        <f>IF(Table2[[#This Row],[M2A]]="","",SUM(Table2[[#This Row],[M2A]]-(IF(Table2[[#This Row],[M1A]]="",Table2[[#This Row],[AWAL]],Table2[[#This Row],[M1A]]))))</f>
        <v/>
      </c>
      <c r="J457" s="37"/>
      <c r="K4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8" spans="1:15">
      <c r="A458" s="33">
        <f>IF(Table2[[#This Row],[TT]]&lt;1,"",COUNT(A$2:A457)+1)</f>
        <v>445</v>
      </c>
      <c r="B458" s="34" t="s">
        <v>621</v>
      </c>
      <c r="C458" s="35">
        <v>14</v>
      </c>
      <c r="D458" s="35" t="s">
        <v>14</v>
      </c>
      <c r="E4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58" s="36" t="str">
        <f>IF(Table2[[#This Row],[M1A]]="","",Table2[[#This Row],[M1A]]-Table2[[#This Row],[AWAL]])</f>
        <v/>
      </c>
      <c r="I458" s="36" t="str">
        <f>IF(Table2[[#This Row],[M2A]]="","",SUM(Table2[[#This Row],[M2A]]-(IF(Table2[[#This Row],[M1A]]="",Table2[[#This Row],[AWAL]],Table2[[#This Row],[M1A]]))))</f>
        <v/>
      </c>
      <c r="J458" s="37"/>
      <c r="K4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59" spans="1:15">
      <c r="A459" s="33">
        <f>IF(Table2[[#This Row],[TT]]&lt;1,"",COUNT(A$2:A458)+1)</f>
        <v>446</v>
      </c>
      <c r="B459" s="34" t="s">
        <v>622</v>
      </c>
      <c r="C459" s="35">
        <v>2</v>
      </c>
      <c r="D459" s="35" t="s">
        <v>19</v>
      </c>
      <c r="E4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9" s="36" t="str">
        <f>IF(Table2[[#This Row],[M1A]]="","",Table2[[#This Row],[M1A]]-Table2[[#This Row],[AWAL]])</f>
        <v/>
      </c>
      <c r="I459" s="36" t="str">
        <f>IF(Table2[[#This Row],[M2A]]="","",SUM(Table2[[#This Row],[M2A]]-(IF(Table2[[#This Row],[M1A]]="",Table2[[#This Row],[AWAL]],Table2[[#This Row],[M1A]]))))</f>
        <v/>
      </c>
      <c r="J459" s="37"/>
      <c r="K4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0" spans="1:15">
      <c r="A460" s="33">
        <f>IF(Table2[[#This Row],[TT]]&lt;1,"",COUNT(A$2:A459)+1)</f>
        <v>447</v>
      </c>
      <c r="B460" s="34" t="s">
        <v>623</v>
      </c>
      <c r="C460" s="35">
        <v>5</v>
      </c>
      <c r="D460" s="35" t="s">
        <v>14</v>
      </c>
      <c r="E4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60" s="36" t="str">
        <f>IF(Table2[[#This Row],[M1A]]="","",Table2[[#This Row],[M1A]]-Table2[[#This Row],[AWAL]])</f>
        <v/>
      </c>
      <c r="I460" s="36" t="str">
        <f>IF(Table2[[#This Row],[M2A]]="","",SUM(Table2[[#This Row],[M2A]]-(IF(Table2[[#This Row],[M1A]]="",Table2[[#This Row],[AWAL]],Table2[[#This Row],[M1A]]))))</f>
        <v/>
      </c>
      <c r="J460" s="37"/>
      <c r="K4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1" spans="1:15">
      <c r="A461" s="33">
        <f>IF(Table2[[#This Row],[TT]]&lt;1,"",COUNT(A$2:A460)+1)</f>
        <v>448</v>
      </c>
      <c r="B461" s="34" t="s">
        <v>624</v>
      </c>
      <c r="C461" s="35">
        <v>5</v>
      </c>
      <c r="D461" s="35" t="s">
        <v>14</v>
      </c>
      <c r="E4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61" s="36" t="str">
        <f>IF(Table2[[#This Row],[M1A]]="","",Table2[[#This Row],[M1A]]-Table2[[#This Row],[AWAL]])</f>
        <v/>
      </c>
      <c r="I461" s="36" t="str">
        <f>IF(Table2[[#This Row],[M2A]]="","",SUM(Table2[[#This Row],[M2A]]-(IF(Table2[[#This Row],[M1A]]="",Table2[[#This Row],[AWAL]],Table2[[#This Row],[M1A]]))))</f>
        <v/>
      </c>
      <c r="J461" s="37"/>
      <c r="K4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2" spans="1:15">
      <c r="A462" s="33">
        <f>IF(Table2[[#This Row],[TT]]&lt;1,"",COUNT(A$2:A461)+1)</f>
        <v>449</v>
      </c>
      <c r="B462" s="34" t="s">
        <v>625</v>
      </c>
      <c r="C462" s="35">
        <v>2</v>
      </c>
      <c r="D462" s="35" t="s">
        <v>554</v>
      </c>
      <c r="E4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62" s="36" t="str">
        <f>IF(Table2[[#This Row],[M1A]]="","",Table2[[#This Row],[M1A]]-Table2[[#This Row],[AWAL]])</f>
        <v/>
      </c>
      <c r="I462" s="36" t="str">
        <f>IF(Table2[[#This Row],[M2A]]="","",SUM(Table2[[#This Row],[M2A]]-(IF(Table2[[#This Row],[M1A]]="",Table2[[#This Row],[AWAL]],Table2[[#This Row],[M1A]]))))</f>
        <v/>
      </c>
      <c r="J462" s="37"/>
      <c r="K4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3" spans="1:15">
      <c r="A463" s="33">
        <f>IF(Table2[[#This Row],[TT]]&lt;1,"",COUNT(A$2:A462)+1)</f>
        <v>450</v>
      </c>
      <c r="B463" s="34" t="s">
        <v>626</v>
      </c>
      <c r="C463" s="35">
        <v>5</v>
      </c>
      <c r="D463" s="35" t="s">
        <v>14</v>
      </c>
      <c r="E4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63" s="36" t="str">
        <f>IF(Table2[[#This Row],[M1A]]="","",Table2[[#This Row],[M1A]]-Table2[[#This Row],[AWAL]])</f>
        <v/>
      </c>
      <c r="I463" s="36" t="str">
        <f>IF(Table2[[#This Row],[M2A]]="","",SUM(Table2[[#This Row],[M2A]]-(IF(Table2[[#This Row],[M1A]]="",Table2[[#This Row],[AWAL]],Table2[[#This Row],[M1A]]))))</f>
        <v/>
      </c>
      <c r="J463" s="37"/>
      <c r="K4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4" spans="1:15">
      <c r="A464" s="33">
        <f>IF(Table2[[#This Row],[TT]]&lt;1,"",COUNT(A$2:A463)+1)</f>
        <v>451</v>
      </c>
      <c r="B464" s="34" t="s">
        <v>627</v>
      </c>
      <c r="C464" s="35">
        <v>4</v>
      </c>
      <c r="D464" s="35" t="s">
        <v>14</v>
      </c>
      <c r="E4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64" s="36" t="str">
        <f>IF(Table2[[#This Row],[M1A]]="","",Table2[[#This Row],[M1A]]-Table2[[#This Row],[AWAL]])</f>
        <v/>
      </c>
      <c r="I464" s="36" t="str">
        <f>IF(Table2[[#This Row],[M2A]]="","",SUM(Table2[[#This Row],[M2A]]-(IF(Table2[[#This Row],[M1A]]="",Table2[[#This Row],[AWAL]],Table2[[#This Row],[M1A]]))))</f>
        <v/>
      </c>
      <c r="J464" s="37"/>
      <c r="K4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5" spans="1:15">
      <c r="A465" s="33">
        <f>IF(Table2[[#This Row],[TT]]&lt;1,"",COUNT(A$2:A464)+1)</f>
        <v>452</v>
      </c>
      <c r="B465" s="34" t="s">
        <v>628</v>
      </c>
      <c r="C465" s="35">
        <v>2</v>
      </c>
      <c r="D465" s="35" t="s">
        <v>14</v>
      </c>
      <c r="E4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65" s="36" t="str">
        <f>IF(Table2[[#This Row],[M1A]]="","",Table2[[#This Row],[M1A]]-Table2[[#This Row],[AWAL]])</f>
        <v/>
      </c>
      <c r="I465" s="36" t="str">
        <f>IF(Table2[[#This Row],[M2A]]="","",SUM(Table2[[#This Row],[M2A]]-(IF(Table2[[#This Row],[M1A]]="",Table2[[#This Row],[AWAL]],Table2[[#This Row],[M1A]]))))</f>
        <v/>
      </c>
      <c r="J465" s="37"/>
      <c r="K4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6" spans="1:15">
      <c r="A466" s="33">
        <f>IF(Table2[[#This Row],[TT]]&lt;1,"",COUNT(A$2:A465)+1)</f>
        <v>453</v>
      </c>
      <c r="B466" s="34" t="s">
        <v>629</v>
      </c>
      <c r="C466" s="35">
        <v>3</v>
      </c>
      <c r="D466" s="35" t="s">
        <v>14</v>
      </c>
      <c r="E4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66" s="36" t="str">
        <f>IF(Table2[[#This Row],[M1A]]="","",Table2[[#This Row],[M1A]]-Table2[[#This Row],[AWAL]])</f>
        <v/>
      </c>
      <c r="I466" s="36" t="str">
        <f>IF(Table2[[#This Row],[M2A]]="","",SUM(Table2[[#This Row],[M2A]]-(IF(Table2[[#This Row],[M1A]]="",Table2[[#This Row],[AWAL]],Table2[[#This Row],[M1A]]))))</f>
        <v/>
      </c>
      <c r="J466" s="37"/>
      <c r="K4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7" spans="1:15">
      <c r="A467" s="33">
        <f>IF(Table2[[#This Row],[TT]]&lt;1,"",COUNT(A$2:A466)+1)</f>
        <v>454</v>
      </c>
      <c r="B467" s="34" t="s">
        <v>630</v>
      </c>
      <c r="C467" s="35">
        <v>18</v>
      </c>
      <c r="D467" s="35" t="s">
        <v>14</v>
      </c>
      <c r="E4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467" s="36" t="str">
        <f>IF(Table2[[#This Row],[M1A]]="","",Table2[[#This Row],[M1A]]-Table2[[#This Row],[AWAL]])</f>
        <v/>
      </c>
      <c r="I467" s="36" t="str">
        <f>IF(Table2[[#This Row],[M2A]]="","",SUM(Table2[[#This Row],[M2A]]-(IF(Table2[[#This Row],[M1A]]="",Table2[[#This Row],[AWAL]],Table2[[#This Row],[M1A]]))))</f>
        <v/>
      </c>
      <c r="J467" s="37"/>
      <c r="K4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8" spans="1:15">
      <c r="A468" s="33">
        <f>IF(Table2[[#This Row],[TT]]&lt;1,"",COUNT(A$2:A467)+1)</f>
        <v>455</v>
      </c>
      <c r="B468" s="34" t="s">
        <v>631</v>
      </c>
      <c r="C468" s="35">
        <v>5</v>
      </c>
      <c r="D468" s="35" t="s">
        <v>14</v>
      </c>
      <c r="E4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68" s="36" t="str">
        <f>IF(Table2[[#This Row],[M1A]]="","",Table2[[#This Row],[M1A]]-Table2[[#This Row],[AWAL]])</f>
        <v/>
      </c>
      <c r="I468" s="36" t="str">
        <f>IF(Table2[[#This Row],[M2A]]="","",SUM(Table2[[#This Row],[M2A]]-(IF(Table2[[#This Row],[M1A]]="",Table2[[#This Row],[AWAL]],Table2[[#This Row],[M1A]]))))</f>
        <v/>
      </c>
      <c r="J468" s="37"/>
      <c r="K4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69" spans="1:15">
      <c r="A469" s="33">
        <f>IF(Table2[[#This Row],[TT]]&lt;1,"",COUNT(A$2:A468)+1)</f>
        <v>456</v>
      </c>
      <c r="B469" s="34" t="s">
        <v>632</v>
      </c>
      <c r="C469" s="35">
        <v>7</v>
      </c>
      <c r="D469" s="35" t="s">
        <v>14</v>
      </c>
      <c r="E4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69" s="36" t="str">
        <f>IF(Table2[[#This Row],[M1A]]="","",Table2[[#This Row],[M1A]]-Table2[[#This Row],[AWAL]])</f>
        <v/>
      </c>
      <c r="I469" s="36" t="str">
        <f>IF(Table2[[#This Row],[M2A]]="","",SUM(Table2[[#This Row],[M2A]]-(IF(Table2[[#This Row],[M1A]]="",Table2[[#This Row],[AWAL]],Table2[[#This Row],[M1A]]))))</f>
        <v/>
      </c>
      <c r="J469" s="37"/>
      <c r="K4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0" spans="1:15">
      <c r="A470" s="33">
        <f>IF(Table2[[#This Row],[TT]]&lt;1,"",COUNT(A$2:A469)+1)</f>
        <v>457</v>
      </c>
      <c r="B470" s="34" t="s">
        <v>633</v>
      </c>
      <c r="C470" s="35">
        <v>2</v>
      </c>
      <c r="D470" s="35" t="s">
        <v>14</v>
      </c>
      <c r="E4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70" s="36" t="str">
        <f>IF(Table2[[#This Row],[M1A]]="","",Table2[[#This Row],[M1A]]-Table2[[#This Row],[AWAL]])</f>
        <v/>
      </c>
      <c r="I470" s="36" t="str">
        <f>IF(Table2[[#This Row],[M2A]]="","",SUM(Table2[[#This Row],[M2A]]-(IF(Table2[[#This Row],[M1A]]="",Table2[[#This Row],[AWAL]],Table2[[#This Row],[M1A]]))))</f>
        <v/>
      </c>
      <c r="J470" s="37"/>
      <c r="K4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1" spans="1:15">
      <c r="A471" s="33">
        <f>IF(Table2[[#This Row],[TT]]&lt;1,"",COUNT(A$2:A470)+1)</f>
        <v>458</v>
      </c>
      <c r="B471" s="34" t="s">
        <v>634</v>
      </c>
      <c r="C471" s="35">
        <v>10</v>
      </c>
      <c r="D471" s="35" t="s">
        <v>68</v>
      </c>
      <c r="E4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471" s="36" t="str">
        <f>IF(Table2[[#This Row],[M1A]]="","",Table2[[#This Row],[M1A]]-Table2[[#This Row],[AWAL]])</f>
        <v/>
      </c>
      <c r="I471" s="36" t="str">
        <f>IF(Table2[[#This Row],[M2A]]="","",SUM(Table2[[#This Row],[M2A]]-(IF(Table2[[#This Row],[M1A]]="",Table2[[#This Row],[AWAL]],Table2[[#This Row],[M1A]]))))</f>
        <v/>
      </c>
      <c r="J471" s="37"/>
      <c r="K4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2" spans="1:15">
      <c r="A472" s="33">
        <f>IF(Table2[[#This Row],[TT]]&lt;1,"",COUNT(A$2:A471)+1)</f>
        <v>459</v>
      </c>
      <c r="B472" s="34" t="s">
        <v>635</v>
      </c>
      <c r="C472" s="35">
        <v>3</v>
      </c>
      <c r="D472" s="35" t="s">
        <v>636</v>
      </c>
      <c r="E4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72" s="36" t="str">
        <f>IF(Table2[[#This Row],[M1A]]="","",Table2[[#This Row],[M1A]]-Table2[[#This Row],[AWAL]])</f>
        <v/>
      </c>
      <c r="I472" s="36" t="str">
        <f>IF(Table2[[#This Row],[M2A]]="","",SUM(Table2[[#This Row],[M2A]]-(IF(Table2[[#This Row],[M1A]]="",Table2[[#This Row],[AWAL]],Table2[[#This Row],[M1A]]))))</f>
        <v/>
      </c>
      <c r="J472" s="37"/>
      <c r="K4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3" spans="1:15">
      <c r="A473" s="33">
        <f>IF(Table2[[#This Row],[TT]]&lt;1,"",COUNT(A$2:A472)+1)</f>
        <v>460</v>
      </c>
      <c r="B473" s="34" t="s">
        <v>637</v>
      </c>
      <c r="C473" s="35">
        <v>28</v>
      </c>
      <c r="D473" s="35" t="s">
        <v>14</v>
      </c>
      <c r="E4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473" s="36" t="str">
        <f>IF(Table2[[#This Row],[M1A]]="","",Table2[[#This Row],[M1A]]-Table2[[#This Row],[AWAL]])</f>
        <v/>
      </c>
      <c r="I473" s="36" t="str">
        <f>IF(Table2[[#This Row],[M2A]]="","",SUM(Table2[[#This Row],[M2A]]-(IF(Table2[[#This Row],[M1A]]="",Table2[[#This Row],[AWAL]],Table2[[#This Row],[M1A]]))))</f>
        <v/>
      </c>
      <c r="J473" s="37"/>
      <c r="K4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4" spans="1:15">
      <c r="A474" s="33">
        <f>IF(Table2[[#This Row],[TT]]&lt;1,"",COUNT(A$2:A473)+1)</f>
        <v>461</v>
      </c>
      <c r="B474" s="34" t="s">
        <v>638</v>
      </c>
      <c r="C474" s="35">
        <v>6</v>
      </c>
      <c r="D474" s="35" t="s">
        <v>124</v>
      </c>
      <c r="E4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74" s="36" t="str">
        <f>IF(Table2[[#This Row],[M1A]]="","",Table2[[#This Row],[M1A]]-Table2[[#This Row],[AWAL]])</f>
        <v/>
      </c>
      <c r="I474" s="36" t="str">
        <f>IF(Table2[[#This Row],[M2A]]="","",SUM(Table2[[#This Row],[M2A]]-(IF(Table2[[#This Row],[M1A]]="",Table2[[#This Row],[AWAL]],Table2[[#This Row],[M1A]]))))</f>
        <v/>
      </c>
      <c r="J474" s="37"/>
      <c r="K4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5" spans="1:15">
      <c r="A475" s="33">
        <f>IF(Table2[[#This Row],[TT]]&lt;1,"",COUNT(A$2:A474)+1)</f>
        <v>462</v>
      </c>
      <c r="B475" s="34" t="s">
        <v>639</v>
      </c>
      <c r="C475" s="35">
        <v>4</v>
      </c>
      <c r="D475" s="35" t="s">
        <v>14</v>
      </c>
      <c r="E4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75" s="36" t="str">
        <f>IF(Table2[[#This Row],[M1A]]="","",Table2[[#This Row],[M1A]]-Table2[[#This Row],[AWAL]])</f>
        <v/>
      </c>
      <c r="I475" s="36" t="str">
        <f>IF(Table2[[#This Row],[M2A]]="","",SUM(Table2[[#This Row],[M2A]]-(IF(Table2[[#This Row],[M1A]]="",Table2[[#This Row],[AWAL]],Table2[[#This Row],[M1A]]))))</f>
        <v/>
      </c>
      <c r="J475" s="37"/>
      <c r="K4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6" spans="1:15">
      <c r="A476" s="33">
        <f>IF(Table2[[#This Row],[TT]]&lt;1,"",COUNT(A$2:A475)+1)</f>
        <v>463</v>
      </c>
      <c r="B476" s="34" t="s">
        <v>640</v>
      </c>
      <c r="C476" s="35">
        <v>5</v>
      </c>
      <c r="D476" s="35" t="s">
        <v>14</v>
      </c>
      <c r="E4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76" s="36" t="str">
        <f>IF(Table2[[#This Row],[M1A]]="","",Table2[[#This Row],[M1A]]-Table2[[#This Row],[AWAL]])</f>
        <v/>
      </c>
      <c r="I476" s="36" t="str">
        <f>IF(Table2[[#This Row],[M2A]]="","",SUM(Table2[[#This Row],[M2A]]-(IF(Table2[[#This Row],[M1A]]="",Table2[[#This Row],[AWAL]],Table2[[#This Row],[M1A]]))))</f>
        <v/>
      </c>
      <c r="J476" s="37"/>
      <c r="K4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7" spans="1:15">
      <c r="A477" s="33">
        <f>IF(Table2[[#This Row],[TT]]&lt;1,"",COUNT(A$2:A476)+1)</f>
        <v>464</v>
      </c>
      <c r="B477" s="34" t="s">
        <v>641</v>
      </c>
      <c r="C477" s="35">
        <v>3</v>
      </c>
      <c r="D477" s="35" t="s">
        <v>14</v>
      </c>
      <c r="E4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77" s="36" t="str">
        <f>IF(Table2[[#This Row],[M1A]]="","",Table2[[#This Row],[M1A]]-Table2[[#This Row],[AWAL]])</f>
        <v/>
      </c>
      <c r="I477" s="36" t="str">
        <f>IF(Table2[[#This Row],[M2A]]="","",SUM(Table2[[#This Row],[M2A]]-(IF(Table2[[#This Row],[M1A]]="",Table2[[#This Row],[AWAL]],Table2[[#This Row],[M1A]]))))</f>
        <v/>
      </c>
      <c r="J477" s="37"/>
      <c r="K4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8" spans="1:15">
      <c r="A478" s="33">
        <f>IF(Table2[[#This Row],[TT]]&lt;1,"",COUNT(A$2:A477)+1)</f>
        <v>465</v>
      </c>
      <c r="B478" s="34" t="s">
        <v>642</v>
      </c>
      <c r="C478" s="35">
        <v>4</v>
      </c>
      <c r="D478" s="35" t="s">
        <v>643</v>
      </c>
      <c r="E4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78" s="36" t="str">
        <f>IF(Table2[[#This Row],[M1A]]="","",Table2[[#This Row],[M1A]]-Table2[[#This Row],[AWAL]])</f>
        <v/>
      </c>
      <c r="I478" s="36" t="str">
        <f>IF(Table2[[#This Row],[M2A]]="","",SUM(Table2[[#This Row],[M2A]]-(IF(Table2[[#This Row],[M1A]]="",Table2[[#This Row],[AWAL]],Table2[[#This Row],[M1A]]))))</f>
        <v/>
      </c>
      <c r="J478" s="37"/>
      <c r="K4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79" spans="1:15">
      <c r="A479" s="33">
        <f>IF(Table2[[#This Row],[TT]]&lt;1,"",COUNT(A$2:A478)+1)</f>
        <v>466</v>
      </c>
      <c r="B479" s="34" t="s">
        <v>644</v>
      </c>
      <c r="C479" s="35">
        <v>5</v>
      </c>
      <c r="D479" s="35" t="s">
        <v>14</v>
      </c>
      <c r="E4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79" s="36" t="str">
        <f>IF(Table2[[#This Row],[M1A]]="","",Table2[[#This Row],[M1A]]-Table2[[#This Row],[AWAL]])</f>
        <v/>
      </c>
      <c r="I479" s="36" t="str">
        <f>IF(Table2[[#This Row],[M2A]]="","",SUM(Table2[[#This Row],[M2A]]-(IF(Table2[[#This Row],[M1A]]="",Table2[[#This Row],[AWAL]],Table2[[#This Row],[M1A]]))))</f>
        <v/>
      </c>
      <c r="J479" s="37"/>
      <c r="K4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0" spans="1:15">
      <c r="A480" s="33">
        <f>IF(Table2[[#This Row],[TT]]&lt;1,"",COUNT(A$2:A479)+1)</f>
        <v>467</v>
      </c>
      <c r="B480" s="34" t="s">
        <v>645</v>
      </c>
      <c r="C480" s="35">
        <v>5</v>
      </c>
      <c r="D480" s="35" t="s">
        <v>247</v>
      </c>
      <c r="E4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80" s="36" t="str">
        <f>IF(Table2[[#This Row],[M1A]]="","",Table2[[#This Row],[M1A]]-Table2[[#This Row],[AWAL]])</f>
        <v/>
      </c>
      <c r="I480" s="36" t="str">
        <f>IF(Table2[[#This Row],[M2A]]="","",SUM(Table2[[#This Row],[M2A]]-(IF(Table2[[#This Row],[M1A]]="",Table2[[#This Row],[AWAL]],Table2[[#This Row],[M1A]]))))</f>
        <v/>
      </c>
      <c r="J480" s="37"/>
      <c r="K4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1" spans="1:15">
      <c r="A481" s="33">
        <f>IF(Table2[[#This Row],[TT]]&lt;1,"",COUNT(A$2:A480)+1)</f>
        <v>468</v>
      </c>
      <c r="B481" s="34" t="s">
        <v>646</v>
      </c>
      <c r="C481" s="35">
        <v>2</v>
      </c>
      <c r="D481" s="35" t="s">
        <v>247</v>
      </c>
      <c r="E4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1" s="36" t="str">
        <f>IF(Table2[[#This Row],[M1A]]="","",Table2[[#This Row],[M1A]]-Table2[[#This Row],[AWAL]])</f>
        <v/>
      </c>
      <c r="I481" s="36" t="str">
        <f>IF(Table2[[#This Row],[M2A]]="","",SUM(Table2[[#This Row],[M2A]]-(IF(Table2[[#This Row],[M1A]]="",Table2[[#This Row],[AWAL]],Table2[[#This Row],[M1A]]))))</f>
        <v/>
      </c>
      <c r="J481" s="37"/>
      <c r="K4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2" spans="1:15">
      <c r="A482" s="33">
        <f>IF(Table2[[#This Row],[TT]]&lt;1,"",COUNT(A$2:A481)+1)</f>
        <v>469</v>
      </c>
      <c r="B482" s="34" t="s">
        <v>647</v>
      </c>
      <c r="C482" s="35">
        <v>2</v>
      </c>
      <c r="D482" s="35" t="s">
        <v>14</v>
      </c>
      <c r="E4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2" s="36" t="str">
        <f>IF(Table2[[#This Row],[M1A]]="","",Table2[[#This Row],[M1A]]-Table2[[#This Row],[AWAL]])</f>
        <v/>
      </c>
      <c r="I482" s="36" t="str">
        <f>IF(Table2[[#This Row],[M2A]]="","",SUM(Table2[[#This Row],[M2A]]-(IF(Table2[[#This Row],[M1A]]="",Table2[[#This Row],[AWAL]],Table2[[#This Row],[M1A]]))))</f>
        <v/>
      </c>
      <c r="J482" s="37"/>
      <c r="K4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3" spans="1:15">
      <c r="A483" s="33">
        <f>IF(Table2[[#This Row],[TT]]&lt;1,"",COUNT(A$2:A482)+1)</f>
        <v>470</v>
      </c>
      <c r="B483" s="34" t="s">
        <v>648</v>
      </c>
      <c r="C483" s="35">
        <v>7</v>
      </c>
      <c r="D483" s="35" t="s">
        <v>14</v>
      </c>
      <c r="E4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83" s="36" t="str">
        <f>IF(Table2[[#This Row],[M1A]]="","",Table2[[#This Row],[M1A]]-Table2[[#This Row],[AWAL]])</f>
        <v/>
      </c>
      <c r="I483" s="36" t="str">
        <f>IF(Table2[[#This Row],[M2A]]="","",SUM(Table2[[#This Row],[M2A]]-(IF(Table2[[#This Row],[M1A]]="",Table2[[#This Row],[AWAL]],Table2[[#This Row],[M1A]]))))</f>
        <v/>
      </c>
      <c r="J483" s="37"/>
      <c r="K4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4" spans="1:15">
      <c r="A484" s="33">
        <f>IF(Table2[[#This Row],[TT]]&lt;1,"",COUNT(A$2:A483)+1)</f>
        <v>471</v>
      </c>
      <c r="B484" s="34" t="s">
        <v>649</v>
      </c>
      <c r="C484" s="35">
        <v>2</v>
      </c>
      <c r="D484" s="35" t="s">
        <v>14</v>
      </c>
      <c r="E4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4" s="36" t="str">
        <f>IF(Table2[[#This Row],[M1A]]="","",Table2[[#This Row],[M1A]]-Table2[[#This Row],[AWAL]])</f>
        <v/>
      </c>
      <c r="I484" s="36" t="str">
        <f>IF(Table2[[#This Row],[M2A]]="","",SUM(Table2[[#This Row],[M2A]]-(IF(Table2[[#This Row],[M1A]]="",Table2[[#This Row],[AWAL]],Table2[[#This Row],[M1A]]))))</f>
        <v/>
      </c>
      <c r="J484" s="37"/>
      <c r="K4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5" spans="1:15">
      <c r="A485" s="33">
        <f>IF(Table2[[#This Row],[TT]]&lt;1,"",COUNT(A$2:A484)+1)</f>
        <v>472</v>
      </c>
      <c r="B485" s="34" t="s">
        <v>650</v>
      </c>
      <c r="C485" s="35">
        <v>2</v>
      </c>
      <c r="D485" s="35" t="s">
        <v>14</v>
      </c>
      <c r="E4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5" s="36" t="str">
        <f>IF(Table2[[#This Row],[M1A]]="","",Table2[[#This Row],[M1A]]-Table2[[#This Row],[AWAL]])</f>
        <v/>
      </c>
      <c r="I485" s="36" t="str">
        <f>IF(Table2[[#This Row],[M2A]]="","",SUM(Table2[[#This Row],[M2A]]-(IF(Table2[[#This Row],[M1A]]="",Table2[[#This Row],[AWAL]],Table2[[#This Row],[M1A]]))))</f>
        <v/>
      </c>
      <c r="J485" s="37"/>
      <c r="K4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6" spans="1:15">
      <c r="A486" s="33">
        <f>IF(Table2[[#This Row],[TT]]&lt;1,"",COUNT(A$2:A485)+1)</f>
        <v>473</v>
      </c>
      <c r="B486" s="34" t="s">
        <v>651</v>
      </c>
      <c r="C486" s="35">
        <v>5</v>
      </c>
      <c r="D486" s="35" t="s">
        <v>652</v>
      </c>
      <c r="E4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86" s="36" t="str">
        <f>IF(Table2[[#This Row],[M1A]]="","",Table2[[#This Row],[M1A]]-Table2[[#This Row],[AWAL]])</f>
        <v/>
      </c>
      <c r="I486" s="36" t="str">
        <f>IF(Table2[[#This Row],[M2A]]="","",SUM(Table2[[#This Row],[M2A]]-(IF(Table2[[#This Row],[M1A]]="",Table2[[#This Row],[AWAL]],Table2[[#This Row],[M1A]]))))</f>
        <v/>
      </c>
      <c r="J486" s="37"/>
      <c r="K4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7" spans="1:15">
      <c r="A487" s="33">
        <f>IF(Table2[[#This Row],[TT]]&lt;1,"",COUNT(A$2:A486)+1)</f>
        <v>474</v>
      </c>
      <c r="B487" s="34" t="s">
        <v>653</v>
      </c>
      <c r="C487" s="35">
        <v>8</v>
      </c>
      <c r="D487" s="35" t="s">
        <v>654</v>
      </c>
      <c r="E4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487" s="36" t="str">
        <f>IF(Table2[[#This Row],[M1A]]="","",Table2[[#This Row],[M1A]]-Table2[[#This Row],[AWAL]])</f>
        <v/>
      </c>
      <c r="I487" s="36" t="str">
        <f>IF(Table2[[#This Row],[M2A]]="","",SUM(Table2[[#This Row],[M2A]]-(IF(Table2[[#This Row],[M1A]]="",Table2[[#This Row],[AWAL]],Table2[[#This Row],[M1A]]))))</f>
        <v/>
      </c>
      <c r="J487" s="37"/>
      <c r="K4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8" spans="1:15">
      <c r="A488" s="33">
        <f>IF(Table2[[#This Row],[TT]]&lt;1,"",COUNT(A$2:A487)+1)</f>
        <v>475</v>
      </c>
      <c r="B488" s="34" t="s">
        <v>655</v>
      </c>
      <c r="C488" s="35">
        <v>9</v>
      </c>
      <c r="D488" s="35" t="s">
        <v>652</v>
      </c>
      <c r="E4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88" s="36" t="str">
        <f>IF(Table2[[#This Row],[M1A]]="","",Table2[[#This Row],[M1A]]-Table2[[#This Row],[AWAL]])</f>
        <v/>
      </c>
      <c r="I488" s="36" t="str">
        <f>IF(Table2[[#This Row],[M2A]]="","",SUM(Table2[[#This Row],[M2A]]-(IF(Table2[[#This Row],[M1A]]="",Table2[[#This Row],[AWAL]],Table2[[#This Row],[M1A]]))))</f>
        <v/>
      </c>
      <c r="J488" s="37"/>
      <c r="K4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89" spans="1:15">
      <c r="A489" s="33">
        <f>IF(Table2[[#This Row],[TT]]&lt;1,"",COUNT(A$2:A488)+1)</f>
        <v>476</v>
      </c>
      <c r="B489" s="34" t="s">
        <v>656</v>
      </c>
      <c r="C489" s="35">
        <v>5</v>
      </c>
      <c r="D489" s="35" t="s">
        <v>14</v>
      </c>
      <c r="E4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89" s="36" t="str">
        <f>IF(Table2[[#This Row],[M1A]]="","",Table2[[#This Row],[M1A]]-Table2[[#This Row],[AWAL]])</f>
        <v/>
      </c>
      <c r="I489" s="36" t="str">
        <f>IF(Table2[[#This Row],[M2A]]="","",SUM(Table2[[#This Row],[M2A]]-(IF(Table2[[#This Row],[M1A]]="",Table2[[#This Row],[AWAL]],Table2[[#This Row],[M1A]]))))</f>
        <v/>
      </c>
      <c r="J489" s="37"/>
      <c r="K4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0" spans="1:15">
      <c r="A490" s="33">
        <f>IF(Table2[[#This Row],[TT]]&lt;1,"",COUNT(A$2:A489)+1)</f>
        <v>477</v>
      </c>
      <c r="B490" s="34" t="s">
        <v>657</v>
      </c>
      <c r="C490" s="35">
        <v>4</v>
      </c>
      <c r="D490" s="35" t="s">
        <v>14</v>
      </c>
      <c r="E4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90" s="36" t="str">
        <f>IF(Table2[[#This Row],[M1A]]="","",Table2[[#This Row],[M1A]]-Table2[[#This Row],[AWAL]])</f>
        <v/>
      </c>
      <c r="I490" s="36" t="str">
        <f>IF(Table2[[#This Row],[M2A]]="","",SUM(Table2[[#This Row],[M2A]]-(IF(Table2[[#This Row],[M1A]]="",Table2[[#This Row],[AWAL]],Table2[[#This Row],[M1A]]))))</f>
        <v/>
      </c>
      <c r="J490" s="37"/>
      <c r="K4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1" spans="1:15">
      <c r="A491" s="33">
        <f>IF(Table2[[#This Row],[TT]]&lt;1,"",COUNT(A$2:A490)+1)</f>
        <v>478</v>
      </c>
      <c r="B491" s="34" t="s">
        <v>658</v>
      </c>
      <c r="C491" s="35">
        <v>3</v>
      </c>
      <c r="D491" s="35" t="s">
        <v>659</v>
      </c>
      <c r="E4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91" s="36" t="str">
        <f>IF(Table2[[#This Row],[M1A]]="","",Table2[[#This Row],[M1A]]-Table2[[#This Row],[AWAL]])</f>
        <v/>
      </c>
      <c r="I491" s="36" t="str">
        <f>IF(Table2[[#This Row],[M2A]]="","",SUM(Table2[[#This Row],[M2A]]-(IF(Table2[[#This Row],[M1A]]="",Table2[[#This Row],[AWAL]],Table2[[#This Row],[M1A]]))))</f>
        <v/>
      </c>
      <c r="J491" s="37"/>
      <c r="K4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2" spans="1:15">
      <c r="A492" s="33">
        <f>IF(Table2[[#This Row],[TT]]&lt;1,"",COUNT(A$2:A491)+1)</f>
        <v>479</v>
      </c>
      <c r="B492" s="34" t="s">
        <v>660</v>
      </c>
      <c r="C492" s="35">
        <v>4</v>
      </c>
      <c r="D492" s="35" t="s">
        <v>14</v>
      </c>
      <c r="E4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92" s="36" t="str">
        <f>IF(Table2[[#This Row],[M1A]]="","",Table2[[#This Row],[M1A]]-Table2[[#This Row],[AWAL]])</f>
        <v/>
      </c>
      <c r="I492" s="36" t="str">
        <f>IF(Table2[[#This Row],[M2A]]="","",SUM(Table2[[#This Row],[M2A]]-(IF(Table2[[#This Row],[M1A]]="",Table2[[#This Row],[AWAL]],Table2[[#This Row],[M1A]]))))</f>
        <v/>
      </c>
      <c r="J492" s="37"/>
      <c r="K4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3" spans="1:15">
      <c r="A493" s="33">
        <f>IF(Table2[[#This Row],[TT]]&lt;1,"",COUNT(A$2:A492)+1)</f>
        <v>480</v>
      </c>
      <c r="B493" s="34" t="s">
        <v>661</v>
      </c>
      <c r="C493" s="35">
        <v>4</v>
      </c>
      <c r="D493" s="35" t="s">
        <v>541</v>
      </c>
      <c r="E4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93" s="36" t="str">
        <f>IF(Table2[[#This Row],[M1A]]="","",Table2[[#This Row],[M1A]]-Table2[[#This Row],[AWAL]])</f>
        <v/>
      </c>
      <c r="I493" s="36" t="str">
        <f>IF(Table2[[#This Row],[M2A]]="","",SUM(Table2[[#This Row],[M2A]]-(IF(Table2[[#This Row],[M1A]]="",Table2[[#This Row],[AWAL]],Table2[[#This Row],[M1A]]))))</f>
        <v/>
      </c>
      <c r="J493" s="37"/>
      <c r="K4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4" spans="1:15">
      <c r="A494" s="33">
        <f>IF(Table2[[#This Row],[TT]]&lt;1,"",COUNT(A$2:A493)+1)</f>
        <v>481</v>
      </c>
      <c r="B494" s="34" t="s">
        <v>2852</v>
      </c>
      <c r="C494" s="35">
        <v>5</v>
      </c>
      <c r="D494" s="35" t="s">
        <v>541</v>
      </c>
      <c r="E4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94" s="36" t="str">
        <f>IF(Table2[[#This Row],[M1A]]="","",Table2[[#This Row],[M1A]]-Table2[[#This Row],[AWAL]])</f>
        <v/>
      </c>
      <c r="I494" s="36" t="str">
        <f>IF(Table2[[#This Row],[M2A]]="","",SUM(Table2[[#This Row],[M2A]]-(IF(Table2[[#This Row],[M1A]]="",Table2[[#This Row],[AWAL]],Table2[[#This Row],[M1A]]))))</f>
        <v/>
      </c>
      <c r="J494" s="37"/>
      <c r="K4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5" spans="1:15">
      <c r="A495" s="33">
        <f>IF(Table2[[#This Row],[TT]]&lt;1,"",COUNT(A$2:A494)+1)</f>
        <v>482</v>
      </c>
      <c r="B495" s="34" t="s">
        <v>2853</v>
      </c>
      <c r="C495" s="35">
        <v>11</v>
      </c>
      <c r="D495" s="35" t="s">
        <v>541</v>
      </c>
      <c r="E4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495" s="36" t="str">
        <f>IF(Table2[[#This Row],[M1A]]="","",Table2[[#This Row],[M1A]]-Table2[[#This Row],[AWAL]])</f>
        <v/>
      </c>
      <c r="I495" s="36" t="str">
        <f>IF(Table2[[#This Row],[M2A]]="","",SUM(Table2[[#This Row],[M2A]]-(IF(Table2[[#This Row],[M1A]]="",Table2[[#This Row],[AWAL]],Table2[[#This Row],[M1A]]))))</f>
        <v/>
      </c>
      <c r="J495" s="37"/>
      <c r="K4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6" spans="1:15">
      <c r="A496" s="33">
        <f>IF(Table2[[#This Row],[TT]]&lt;1,"",COUNT(A$2:A495)+1)</f>
        <v>483</v>
      </c>
      <c r="B496" s="34" t="s">
        <v>662</v>
      </c>
      <c r="C496" s="35">
        <v>8</v>
      </c>
      <c r="D496" s="35" t="s">
        <v>143</v>
      </c>
      <c r="E4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496" s="36" t="str">
        <f>IF(Table2[[#This Row],[M1A]]="","",Table2[[#This Row],[M1A]]-Table2[[#This Row],[AWAL]])</f>
        <v/>
      </c>
      <c r="I496" s="36" t="str">
        <f>IF(Table2[[#This Row],[M2A]]="","",SUM(Table2[[#This Row],[M2A]]-(IF(Table2[[#This Row],[M1A]]="",Table2[[#This Row],[AWAL]],Table2[[#This Row],[M1A]]))))</f>
        <v/>
      </c>
      <c r="J496" s="37"/>
      <c r="K4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7" spans="1:15">
      <c r="A497" s="33">
        <f>IF(Table2[[#This Row],[TT]]&lt;1,"",COUNT(A$2:A496)+1)</f>
        <v>484</v>
      </c>
      <c r="B497" s="34" t="s">
        <v>663</v>
      </c>
      <c r="C497" s="35">
        <v>13</v>
      </c>
      <c r="D497" s="35" t="s">
        <v>43</v>
      </c>
      <c r="E4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97" s="36" t="str">
        <f>IF(Table2[[#This Row],[M1A]]="","",Table2[[#This Row],[M1A]]-Table2[[#This Row],[AWAL]])</f>
        <v/>
      </c>
      <c r="I497" s="36" t="str">
        <f>IF(Table2[[#This Row],[M2A]]="","",SUM(Table2[[#This Row],[M2A]]-(IF(Table2[[#This Row],[M1A]]="",Table2[[#This Row],[AWAL]],Table2[[#This Row],[M1A]]))))</f>
        <v/>
      </c>
      <c r="J497" s="37"/>
      <c r="K4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8" spans="1:15">
      <c r="A498" s="33">
        <f>IF(Table2[[#This Row],[TT]]&lt;1,"",COUNT(A$2:A497)+1)</f>
        <v>485</v>
      </c>
      <c r="B498" s="34" t="s">
        <v>664</v>
      </c>
      <c r="C498" s="35">
        <v>51</v>
      </c>
      <c r="D498" s="35" t="s">
        <v>14</v>
      </c>
      <c r="E4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G498" s="36" t="str">
        <f>IF(Table2[[#This Row],[M1A]]="","",Table2[[#This Row],[M1A]]-Table2[[#This Row],[AWAL]])</f>
        <v/>
      </c>
      <c r="I498" s="36" t="str">
        <f>IF(Table2[[#This Row],[M2A]]="","",SUM(Table2[[#This Row],[M2A]]-(IF(Table2[[#This Row],[M1A]]="",Table2[[#This Row],[AWAL]],Table2[[#This Row],[M1A]]))))</f>
        <v/>
      </c>
      <c r="J498" s="37"/>
      <c r="K4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499" spans="1:15">
      <c r="A499" s="33">
        <f>IF(Table2[[#This Row],[TT]]&lt;1,"",COUNT(A$2:A498)+1)</f>
        <v>486</v>
      </c>
      <c r="B499" s="34" t="s">
        <v>665</v>
      </c>
      <c r="C499" s="35">
        <v>2</v>
      </c>
      <c r="D499" s="35" t="s">
        <v>218</v>
      </c>
      <c r="E4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99" s="36" t="str">
        <f>IF(Table2[[#This Row],[M1A]]="","",Table2[[#This Row],[M1A]]-Table2[[#This Row],[AWAL]])</f>
        <v/>
      </c>
      <c r="I499" s="36" t="str">
        <f>IF(Table2[[#This Row],[M2A]]="","",SUM(Table2[[#This Row],[M2A]]-(IF(Table2[[#This Row],[M1A]]="",Table2[[#This Row],[AWAL]],Table2[[#This Row],[M1A]]))))</f>
        <v/>
      </c>
      <c r="J499" s="37"/>
      <c r="K4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4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4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0" spans="1:15">
      <c r="A500" s="33">
        <f>IF(Table2[[#This Row],[TT]]&lt;1,"",COUNT(A$2:A499)+1)</f>
        <v>487</v>
      </c>
      <c r="B500" s="34" t="s">
        <v>666</v>
      </c>
      <c r="C500" s="35">
        <v>4</v>
      </c>
      <c r="D500" s="35" t="s">
        <v>68</v>
      </c>
      <c r="E5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00" s="36" t="str">
        <f>IF(Table2[[#This Row],[M1A]]="","",Table2[[#This Row],[M1A]]-Table2[[#This Row],[AWAL]])</f>
        <v/>
      </c>
      <c r="I500" s="36" t="str">
        <f>IF(Table2[[#This Row],[M2A]]="","",SUM(Table2[[#This Row],[M2A]]-(IF(Table2[[#This Row],[M1A]]="",Table2[[#This Row],[AWAL]],Table2[[#This Row],[M1A]]))))</f>
        <v/>
      </c>
      <c r="J500" s="37"/>
      <c r="K5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1" spans="1:15">
      <c r="A501" s="33">
        <f>IF(Table2[[#This Row],[TT]]&lt;1,"",COUNT(A$2:A500)+1)</f>
        <v>488</v>
      </c>
      <c r="B501" s="34" t="s">
        <v>667</v>
      </c>
      <c r="C501" s="35">
        <v>2</v>
      </c>
      <c r="D501" s="35" t="s">
        <v>124</v>
      </c>
      <c r="E5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1" s="36" t="str">
        <f>IF(Table2[[#This Row],[M1A]]="","",Table2[[#This Row],[M1A]]-Table2[[#This Row],[AWAL]])</f>
        <v/>
      </c>
      <c r="I501" s="36" t="str">
        <f>IF(Table2[[#This Row],[M2A]]="","",SUM(Table2[[#This Row],[M2A]]-(IF(Table2[[#This Row],[M1A]]="",Table2[[#This Row],[AWAL]],Table2[[#This Row],[M1A]]))))</f>
        <v/>
      </c>
      <c r="J501" s="37"/>
      <c r="K5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2" spans="1:15">
      <c r="A502" s="33">
        <f>IF(Table2[[#This Row],[TT]]&lt;1,"",COUNT(A$2:A501)+1)</f>
        <v>489</v>
      </c>
      <c r="B502" s="34" t="s">
        <v>668</v>
      </c>
      <c r="C502" s="35">
        <v>8</v>
      </c>
      <c r="D502" s="35" t="s">
        <v>68</v>
      </c>
      <c r="E5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02" s="36" t="str">
        <f>IF(Table2[[#This Row],[M1A]]="","",Table2[[#This Row],[M1A]]-Table2[[#This Row],[AWAL]])</f>
        <v/>
      </c>
      <c r="I502" s="36" t="str">
        <f>IF(Table2[[#This Row],[M2A]]="","",SUM(Table2[[#This Row],[M2A]]-(IF(Table2[[#This Row],[M1A]]="",Table2[[#This Row],[AWAL]],Table2[[#This Row],[M1A]]))))</f>
        <v/>
      </c>
      <c r="J502" s="37"/>
      <c r="K5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3" spans="1:15">
      <c r="A503" s="33">
        <f>IF(Table2[[#This Row],[TT]]&lt;1,"",COUNT(A$2:A502)+1)</f>
        <v>490</v>
      </c>
      <c r="B503" s="34" t="s">
        <v>669</v>
      </c>
      <c r="C503" s="35">
        <v>6</v>
      </c>
      <c r="D503" s="35" t="s">
        <v>14</v>
      </c>
      <c r="E5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03" s="36" t="str">
        <f>IF(Table2[[#This Row],[M1A]]="","",Table2[[#This Row],[M1A]]-Table2[[#This Row],[AWAL]])</f>
        <v/>
      </c>
      <c r="I503" s="36" t="str">
        <f>IF(Table2[[#This Row],[M2A]]="","",SUM(Table2[[#This Row],[M2A]]-(IF(Table2[[#This Row],[M1A]]="",Table2[[#This Row],[AWAL]],Table2[[#This Row],[M1A]]))))</f>
        <v/>
      </c>
      <c r="J503" s="37"/>
      <c r="K5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4" spans="1:15">
      <c r="A504" s="33">
        <f>IF(Table2[[#This Row],[TT]]&lt;1,"",COUNT(A$2:A503)+1)</f>
        <v>491</v>
      </c>
      <c r="B504" s="34" t="s">
        <v>670</v>
      </c>
      <c r="C504" s="35">
        <v>4</v>
      </c>
      <c r="D504" s="35" t="s">
        <v>51</v>
      </c>
      <c r="E5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04" s="36" t="str">
        <f>IF(Table2[[#This Row],[M1A]]="","",Table2[[#This Row],[M1A]]-Table2[[#This Row],[AWAL]])</f>
        <v/>
      </c>
      <c r="I504" s="36" t="str">
        <f>IF(Table2[[#This Row],[M2A]]="","",SUM(Table2[[#This Row],[M2A]]-(IF(Table2[[#This Row],[M1A]]="",Table2[[#This Row],[AWAL]],Table2[[#This Row],[M1A]]))))</f>
        <v/>
      </c>
      <c r="J504" s="37"/>
      <c r="K5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5" spans="1:15">
      <c r="A505" s="33">
        <f>IF(Table2[[#This Row],[TT]]&lt;1,"",COUNT(A$2:A504)+1)</f>
        <v>492</v>
      </c>
      <c r="B505" s="34" t="s">
        <v>671</v>
      </c>
      <c r="C505" s="35">
        <v>9</v>
      </c>
      <c r="D505" s="35" t="s">
        <v>51</v>
      </c>
      <c r="E5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05" s="36" t="str">
        <f>IF(Table2[[#This Row],[M1A]]="","",Table2[[#This Row],[M1A]]-Table2[[#This Row],[AWAL]])</f>
        <v/>
      </c>
      <c r="I505" s="36" t="str">
        <f>IF(Table2[[#This Row],[M2A]]="","",SUM(Table2[[#This Row],[M2A]]-(IF(Table2[[#This Row],[M1A]]="",Table2[[#This Row],[AWAL]],Table2[[#This Row],[M1A]]))))</f>
        <v/>
      </c>
      <c r="J505" s="37"/>
      <c r="K5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6" spans="1:15">
      <c r="A506" s="33">
        <f>IF(Table2[[#This Row],[TT]]&lt;1,"",COUNT(A$2:A505)+1)</f>
        <v>493</v>
      </c>
      <c r="B506" s="34" t="s">
        <v>673</v>
      </c>
      <c r="C506" s="35">
        <v>9</v>
      </c>
      <c r="D506" s="35" t="s">
        <v>96</v>
      </c>
      <c r="E5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06" s="36" t="str">
        <f>IF(Table2[[#This Row],[M1A]]="","",Table2[[#This Row],[M1A]]-Table2[[#This Row],[AWAL]])</f>
        <v/>
      </c>
      <c r="I506" s="36" t="str">
        <f>IF(Table2[[#This Row],[M2A]]="","",SUM(Table2[[#This Row],[M2A]]-(IF(Table2[[#This Row],[M1A]]="",Table2[[#This Row],[AWAL]],Table2[[#This Row],[M1A]]))))</f>
        <v/>
      </c>
      <c r="J506" s="37"/>
      <c r="K5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7" spans="1:15">
      <c r="A507" s="33">
        <f>IF(Table2[[#This Row],[TT]]&lt;1,"",COUNT(A$2:A506)+1)</f>
        <v>494</v>
      </c>
      <c r="B507" s="34" t="s">
        <v>674</v>
      </c>
      <c r="C507" s="35">
        <v>2</v>
      </c>
      <c r="D507" s="35" t="s">
        <v>675</v>
      </c>
      <c r="E5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7" s="36" t="str">
        <f>IF(Table2[[#This Row],[M1A]]="","",Table2[[#This Row],[M1A]]-Table2[[#This Row],[AWAL]])</f>
        <v/>
      </c>
      <c r="I507" s="36" t="str">
        <f>IF(Table2[[#This Row],[M2A]]="","",SUM(Table2[[#This Row],[M2A]]-(IF(Table2[[#This Row],[M1A]]="",Table2[[#This Row],[AWAL]],Table2[[#This Row],[M1A]]))))</f>
        <v/>
      </c>
      <c r="J507" s="37"/>
      <c r="K5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8" spans="1:15">
      <c r="A508" s="33">
        <f>IF(Table2[[#This Row],[TT]]&lt;1,"",COUNT(A$2:A507)+1)</f>
        <v>495</v>
      </c>
      <c r="B508" s="34" t="s">
        <v>676</v>
      </c>
      <c r="C508" s="35">
        <v>7</v>
      </c>
      <c r="D508" s="35" t="s">
        <v>139</v>
      </c>
      <c r="E5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08" s="36" t="str">
        <f>IF(Table2[[#This Row],[M1A]]="","",Table2[[#This Row],[M1A]]-Table2[[#This Row],[AWAL]])</f>
        <v/>
      </c>
      <c r="I508" s="36" t="str">
        <f>IF(Table2[[#This Row],[M2A]]="","",SUM(Table2[[#This Row],[M2A]]-(IF(Table2[[#This Row],[M1A]]="",Table2[[#This Row],[AWAL]],Table2[[#This Row],[M1A]]))))</f>
        <v/>
      </c>
      <c r="J508" s="37"/>
      <c r="K5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09" spans="1:15">
      <c r="A509" s="33">
        <f>IF(Table2[[#This Row],[TT]]&lt;1,"",COUNT(A$2:A508)+1)</f>
        <v>496</v>
      </c>
      <c r="B509" s="34" t="s">
        <v>677</v>
      </c>
      <c r="C509" s="35">
        <v>35</v>
      </c>
      <c r="D509" s="35" t="s">
        <v>204</v>
      </c>
      <c r="E5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509" s="36" t="str">
        <f>IF(Table2[[#This Row],[M1A]]="","",Table2[[#This Row],[M1A]]-Table2[[#This Row],[AWAL]])</f>
        <v/>
      </c>
      <c r="I509" s="36" t="str">
        <f>IF(Table2[[#This Row],[M2A]]="","",SUM(Table2[[#This Row],[M2A]]-(IF(Table2[[#This Row],[M1A]]="",Table2[[#This Row],[AWAL]],Table2[[#This Row],[M1A]]))))</f>
        <v/>
      </c>
      <c r="J509" s="37"/>
      <c r="K5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0" spans="1:15">
      <c r="A510" s="33">
        <f>IF(Table2[[#This Row],[TT]]&lt;1,"",COUNT(A$2:A509)+1)</f>
        <v>497</v>
      </c>
      <c r="B510" s="43" t="s">
        <v>2933</v>
      </c>
      <c r="C510" s="44"/>
      <c r="D510" s="44" t="s">
        <v>2678</v>
      </c>
      <c r="E5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10" s="36">
        <v>1</v>
      </c>
      <c r="G510" s="36">
        <f>IF(Table2[[#This Row],[M1A]]="","",Table2[[#This Row],[M1A]]-Table2[[#This Row],[AWAL]])</f>
        <v>1</v>
      </c>
      <c r="I510" s="36" t="str">
        <f>IF(Table2[[#This Row],[M2A]]="","",SUM(Table2[[#This Row],[M2A]]-(IF(Table2[[#This Row],[M1A]]="",Table2[[#This Row],[AWAL]],Table2[[#This Row],[M1A]]))))</f>
        <v/>
      </c>
      <c r="J510" s="37"/>
      <c r="K5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5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511" spans="1:15">
      <c r="A511" s="33">
        <f>IF(Table2[[#This Row],[TT]]&lt;1,"",COUNT(A$2:A510)+1)</f>
        <v>498</v>
      </c>
      <c r="B511" s="34" t="s">
        <v>678</v>
      </c>
      <c r="C511" s="35">
        <v>2</v>
      </c>
      <c r="D511" s="35" t="s">
        <v>679</v>
      </c>
      <c r="E5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1" s="36" t="str">
        <f>IF(Table2[[#This Row],[M1A]]="","",Table2[[#This Row],[M1A]]-Table2[[#This Row],[AWAL]])</f>
        <v/>
      </c>
      <c r="I511" s="36" t="str">
        <f>IF(Table2[[#This Row],[M2A]]="","",SUM(Table2[[#This Row],[M2A]]-(IF(Table2[[#This Row],[M1A]]="",Table2[[#This Row],[AWAL]],Table2[[#This Row],[M1A]]))))</f>
        <v/>
      </c>
      <c r="J511" s="37"/>
      <c r="K5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2" spans="1:15">
      <c r="A512" s="33">
        <f>IF(Table2[[#This Row],[TT]]&lt;1,"",COUNT(A$2:A511)+1)</f>
        <v>499</v>
      </c>
      <c r="B512" s="34" t="s">
        <v>680</v>
      </c>
      <c r="C512" s="35">
        <v>1</v>
      </c>
      <c r="D512" s="35" t="s">
        <v>14</v>
      </c>
      <c r="E5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12" s="36" t="str">
        <f>IF(Table2[[#This Row],[M1A]]="","",Table2[[#This Row],[M1A]]-Table2[[#This Row],[AWAL]])</f>
        <v/>
      </c>
      <c r="I512" s="36" t="str">
        <f>IF(Table2[[#This Row],[M2A]]="","",SUM(Table2[[#This Row],[M2A]]-(IF(Table2[[#This Row],[M1A]]="",Table2[[#This Row],[AWAL]],Table2[[#This Row],[M1A]]))))</f>
        <v/>
      </c>
      <c r="J512" s="37"/>
      <c r="K5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3" spans="1:15">
      <c r="A513" s="33">
        <f>IF(Table2[[#This Row],[TT]]&lt;1,"",COUNT(A$2:A512)+1)</f>
        <v>500</v>
      </c>
      <c r="B513" s="34" t="s">
        <v>681</v>
      </c>
      <c r="C513" s="35">
        <v>2</v>
      </c>
      <c r="D513" s="35" t="s">
        <v>682</v>
      </c>
      <c r="E5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3" s="36" t="str">
        <f>IF(Table2[[#This Row],[M1A]]="","",Table2[[#This Row],[M1A]]-Table2[[#This Row],[AWAL]])</f>
        <v/>
      </c>
      <c r="I513" s="36" t="str">
        <f>IF(Table2[[#This Row],[M2A]]="","",SUM(Table2[[#This Row],[M2A]]-(IF(Table2[[#This Row],[M1A]]="",Table2[[#This Row],[AWAL]],Table2[[#This Row],[M1A]]))))</f>
        <v/>
      </c>
      <c r="J513" s="37"/>
      <c r="K5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4" spans="1:15">
      <c r="A514" s="33">
        <f>IF(Table2[[#This Row],[TT]]&lt;1,"",COUNT(A$2:A513)+1)</f>
        <v>501</v>
      </c>
      <c r="B514" s="34" t="s">
        <v>683</v>
      </c>
      <c r="C514" s="35">
        <v>1</v>
      </c>
      <c r="D514" s="35" t="s">
        <v>14</v>
      </c>
      <c r="E5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14" s="36" t="str">
        <f>IF(Table2[[#This Row],[M1A]]="","",Table2[[#This Row],[M1A]]-Table2[[#This Row],[AWAL]])</f>
        <v/>
      </c>
      <c r="I514" s="36" t="str">
        <f>IF(Table2[[#This Row],[M2A]]="","",SUM(Table2[[#This Row],[M2A]]-(IF(Table2[[#This Row],[M1A]]="",Table2[[#This Row],[AWAL]],Table2[[#This Row],[M1A]]))))</f>
        <v/>
      </c>
      <c r="J514" s="37"/>
      <c r="K5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5" spans="1:15">
      <c r="A515" s="33">
        <f>IF(Table2[[#This Row],[TT]]&lt;1,"",COUNT(A$2:A514)+1)</f>
        <v>502</v>
      </c>
      <c r="B515" s="34" t="s">
        <v>684</v>
      </c>
      <c r="C515" s="35">
        <v>11</v>
      </c>
      <c r="D515" s="35" t="s">
        <v>400</v>
      </c>
      <c r="E5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15" s="36" t="str">
        <f>IF(Table2[[#This Row],[M1A]]="","",Table2[[#This Row],[M1A]]-Table2[[#This Row],[AWAL]])</f>
        <v/>
      </c>
      <c r="I515" s="36" t="str">
        <f>IF(Table2[[#This Row],[M2A]]="","",SUM(Table2[[#This Row],[M2A]]-(IF(Table2[[#This Row],[M1A]]="",Table2[[#This Row],[AWAL]],Table2[[#This Row],[M1A]]))))</f>
        <v/>
      </c>
      <c r="J515" s="37"/>
      <c r="K5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6" spans="1:15">
      <c r="A516" s="33">
        <f>IF(Table2[[#This Row],[TT]]&lt;1,"",COUNT(A$2:A515)+1)</f>
        <v>503</v>
      </c>
      <c r="B516" s="34" t="s">
        <v>685</v>
      </c>
      <c r="C516" s="35">
        <v>2</v>
      </c>
      <c r="D516" s="35">
        <v>0</v>
      </c>
      <c r="E5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6" s="36" t="str">
        <f>IF(Table2[[#This Row],[M1A]]="","",Table2[[#This Row],[M1A]]-Table2[[#This Row],[AWAL]])</f>
        <v/>
      </c>
      <c r="I516" s="36" t="str">
        <f>IF(Table2[[#This Row],[M2A]]="","",SUM(Table2[[#This Row],[M2A]]-(IF(Table2[[#This Row],[M1A]]="",Table2[[#This Row],[AWAL]],Table2[[#This Row],[M1A]]))))</f>
        <v/>
      </c>
      <c r="J516" s="37"/>
      <c r="K5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7" spans="1:15">
      <c r="A517" s="33">
        <f>IF(Table2[[#This Row],[TT]]&lt;1,"",COUNT(A$2:A516)+1)</f>
        <v>504</v>
      </c>
      <c r="B517" s="34" t="s">
        <v>686</v>
      </c>
      <c r="C517" s="35">
        <v>8</v>
      </c>
      <c r="D517" s="35" t="s">
        <v>14</v>
      </c>
      <c r="E5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17" s="36" t="str">
        <f>IF(Table2[[#This Row],[M1A]]="","",Table2[[#This Row],[M1A]]-Table2[[#This Row],[AWAL]])</f>
        <v/>
      </c>
      <c r="I517" s="36" t="str">
        <f>IF(Table2[[#This Row],[M2A]]="","",SUM(Table2[[#This Row],[M2A]]-(IF(Table2[[#This Row],[M1A]]="",Table2[[#This Row],[AWAL]],Table2[[#This Row],[M1A]]))))</f>
        <v/>
      </c>
      <c r="J517" s="37"/>
      <c r="K5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8" spans="1:15">
      <c r="A518" s="33">
        <f>IF(Table2[[#This Row],[TT]]&lt;1,"",COUNT(A$2:A517)+1)</f>
        <v>505</v>
      </c>
      <c r="B518" s="34" t="s">
        <v>687</v>
      </c>
      <c r="C518" s="35">
        <v>6</v>
      </c>
      <c r="D518" s="35" t="s">
        <v>14</v>
      </c>
      <c r="E5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18" s="36" t="str">
        <f>IF(Table2[[#This Row],[M1A]]="","",Table2[[#This Row],[M1A]]-Table2[[#This Row],[AWAL]])</f>
        <v/>
      </c>
      <c r="I518" s="36" t="str">
        <f>IF(Table2[[#This Row],[M2A]]="","",SUM(Table2[[#This Row],[M2A]]-(IF(Table2[[#This Row],[M1A]]="",Table2[[#This Row],[AWAL]],Table2[[#This Row],[M1A]]))))</f>
        <v/>
      </c>
      <c r="J518" s="37"/>
      <c r="K5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19" spans="1:15">
      <c r="A519" s="33">
        <f>IF(Table2[[#This Row],[TT]]&lt;1,"",COUNT(A$2:A518)+1)</f>
        <v>506</v>
      </c>
      <c r="B519" s="34" t="s">
        <v>688</v>
      </c>
      <c r="C519" s="35">
        <v>2</v>
      </c>
      <c r="D519" s="35" t="s">
        <v>68</v>
      </c>
      <c r="E5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9" s="36" t="str">
        <f>IF(Table2[[#This Row],[M1A]]="","",Table2[[#This Row],[M1A]]-Table2[[#This Row],[AWAL]])</f>
        <v/>
      </c>
      <c r="I519" s="36" t="str">
        <f>IF(Table2[[#This Row],[M2A]]="","",SUM(Table2[[#This Row],[M2A]]-(IF(Table2[[#This Row],[M1A]]="",Table2[[#This Row],[AWAL]],Table2[[#This Row],[M1A]]))))</f>
        <v/>
      </c>
      <c r="J519" s="37"/>
      <c r="K5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0" spans="1:15">
      <c r="A520" s="33">
        <f>IF(Table2[[#This Row],[TT]]&lt;1,"",COUNT(A$2:A519)+1)</f>
        <v>507</v>
      </c>
      <c r="B520" s="34" t="s">
        <v>689</v>
      </c>
      <c r="C520" s="35">
        <v>1</v>
      </c>
      <c r="D520" s="35" t="s">
        <v>690</v>
      </c>
      <c r="E5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20" s="36" t="str">
        <f>IF(Table2[[#This Row],[M1A]]="","",Table2[[#This Row],[M1A]]-Table2[[#This Row],[AWAL]])</f>
        <v/>
      </c>
      <c r="I520" s="36" t="str">
        <f>IF(Table2[[#This Row],[M2A]]="","",SUM(Table2[[#This Row],[M2A]]-(IF(Table2[[#This Row],[M1A]]="",Table2[[#This Row],[AWAL]],Table2[[#This Row],[M1A]]))))</f>
        <v/>
      </c>
      <c r="J520" s="37"/>
      <c r="K5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1" spans="1:15">
      <c r="A521" s="33">
        <f>IF(Table2[[#This Row],[TT]]&lt;1,"",COUNT(A$2:A520)+1)</f>
        <v>508</v>
      </c>
      <c r="B521" s="34" t="s">
        <v>691</v>
      </c>
      <c r="C521" s="35">
        <v>18</v>
      </c>
      <c r="D521" s="35" t="s">
        <v>206</v>
      </c>
      <c r="E5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21" s="36" t="str">
        <f>IF(Table2[[#This Row],[M1A]]="","",Table2[[#This Row],[M1A]]-Table2[[#This Row],[AWAL]])</f>
        <v/>
      </c>
      <c r="I521" s="36" t="str">
        <f>IF(Table2[[#This Row],[M2A]]="","",SUM(Table2[[#This Row],[M2A]]-(IF(Table2[[#This Row],[M1A]]="",Table2[[#This Row],[AWAL]],Table2[[#This Row],[M1A]]))))</f>
        <v/>
      </c>
      <c r="J521" s="37"/>
      <c r="K5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2" spans="1:15">
      <c r="A522" s="33">
        <f>IF(Table2[[#This Row],[TT]]&lt;1,"",COUNT(A$2:A521)+1)</f>
        <v>509</v>
      </c>
      <c r="B522" s="34" t="s">
        <v>692</v>
      </c>
      <c r="C522" s="35">
        <v>4</v>
      </c>
      <c r="D522" s="35" t="s">
        <v>247</v>
      </c>
      <c r="E5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22" s="36" t="str">
        <f>IF(Table2[[#This Row],[M1A]]="","",Table2[[#This Row],[M1A]]-Table2[[#This Row],[AWAL]])</f>
        <v/>
      </c>
      <c r="I522" s="36" t="str">
        <f>IF(Table2[[#This Row],[M2A]]="","",SUM(Table2[[#This Row],[M2A]]-(IF(Table2[[#This Row],[M1A]]="",Table2[[#This Row],[AWAL]],Table2[[#This Row],[M1A]]))))</f>
        <v/>
      </c>
      <c r="J522" s="37"/>
      <c r="K5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3" spans="1:15">
      <c r="A523" s="33">
        <f>IF(Table2[[#This Row],[TT]]&lt;1,"",COUNT(A$2:A522)+1)</f>
        <v>510</v>
      </c>
      <c r="B523" s="34" t="s">
        <v>693</v>
      </c>
      <c r="C523" s="35">
        <v>2</v>
      </c>
      <c r="D523" s="35" t="s">
        <v>247</v>
      </c>
      <c r="E5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3" s="36" t="str">
        <f>IF(Table2[[#This Row],[M1A]]="","",Table2[[#This Row],[M1A]]-Table2[[#This Row],[AWAL]])</f>
        <v/>
      </c>
      <c r="I523" s="36" t="str">
        <f>IF(Table2[[#This Row],[M2A]]="","",SUM(Table2[[#This Row],[M2A]]-(IF(Table2[[#This Row],[M1A]]="",Table2[[#This Row],[AWAL]],Table2[[#This Row],[M1A]]))))</f>
        <v/>
      </c>
      <c r="J523" s="37"/>
      <c r="K5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4" spans="1:15">
      <c r="A524" s="33">
        <f>IF(Table2[[#This Row],[TT]]&lt;1,"",COUNT(A$2:A523)+1)</f>
        <v>511</v>
      </c>
      <c r="B524" s="34" t="s">
        <v>694</v>
      </c>
      <c r="C524" s="35">
        <v>12</v>
      </c>
      <c r="D524" s="35" t="s">
        <v>458</v>
      </c>
      <c r="E5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524" s="36" t="str">
        <f>IF(Table2[[#This Row],[M1A]]="","",Table2[[#This Row],[M1A]]-Table2[[#This Row],[AWAL]])</f>
        <v/>
      </c>
      <c r="I524" s="36" t="str">
        <f>IF(Table2[[#This Row],[M2A]]="","",SUM(Table2[[#This Row],[M2A]]-(IF(Table2[[#This Row],[M1A]]="",Table2[[#This Row],[AWAL]],Table2[[#This Row],[M1A]]))))</f>
        <v/>
      </c>
      <c r="J524" s="37"/>
      <c r="K5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5" spans="1:15">
      <c r="A525" s="33">
        <f>IF(Table2[[#This Row],[TT]]&lt;1,"",COUNT(A$2:A524)+1)</f>
        <v>512</v>
      </c>
      <c r="B525" s="34" t="s">
        <v>695</v>
      </c>
      <c r="C525" s="35">
        <v>1</v>
      </c>
      <c r="D525" s="35" t="s">
        <v>541</v>
      </c>
      <c r="E5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25" s="36" t="str">
        <f>IF(Table2[[#This Row],[M1A]]="","",Table2[[#This Row],[M1A]]-Table2[[#This Row],[AWAL]])</f>
        <v/>
      </c>
      <c r="I525" s="36" t="str">
        <f>IF(Table2[[#This Row],[M2A]]="","",SUM(Table2[[#This Row],[M2A]]-(IF(Table2[[#This Row],[M1A]]="",Table2[[#This Row],[AWAL]],Table2[[#This Row],[M1A]]))))</f>
        <v/>
      </c>
      <c r="J525" s="37"/>
      <c r="K5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6" spans="1:15">
      <c r="A526" s="33">
        <f>IF(Table2[[#This Row],[TT]]&lt;1,"",COUNT(A$2:A525)+1)</f>
        <v>513</v>
      </c>
      <c r="B526" s="34" t="s">
        <v>696</v>
      </c>
      <c r="C526" s="35">
        <v>2</v>
      </c>
      <c r="D526" s="35" t="s">
        <v>14</v>
      </c>
      <c r="E5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6" s="36" t="str">
        <f>IF(Table2[[#This Row],[M1A]]="","",Table2[[#This Row],[M1A]]-Table2[[#This Row],[AWAL]])</f>
        <v/>
      </c>
      <c r="I526" s="36" t="str">
        <f>IF(Table2[[#This Row],[M2A]]="","",SUM(Table2[[#This Row],[M2A]]-(IF(Table2[[#This Row],[M1A]]="",Table2[[#This Row],[AWAL]],Table2[[#This Row],[M1A]]))))</f>
        <v/>
      </c>
      <c r="J526" s="37"/>
      <c r="K5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7" spans="1:15">
      <c r="A527" s="33">
        <f>IF(Table2[[#This Row],[TT]]&lt;1,"",COUNT(A$2:A526)+1)</f>
        <v>514</v>
      </c>
      <c r="B527" s="34" t="s">
        <v>697</v>
      </c>
      <c r="C527" s="35">
        <v>11</v>
      </c>
      <c r="D527" s="35" t="s">
        <v>541</v>
      </c>
      <c r="E5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27" s="36" t="str">
        <f>IF(Table2[[#This Row],[M1A]]="","",Table2[[#This Row],[M1A]]-Table2[[#This Row],[AWAL]])</f>
        <v/>
      </c>
      <c r="I527" s="36" t="str">
        <f>IF(Table2[[#This Row],[M2A]]="","",SUM(Table2[[#This Row],[M2A]]-(IF(Table2[[#This Row],[M1A]]="",Table2[[#This Row],[AWAL]],Table2[[#This Row],[M1A]]))))</f>
        <v/>
      </c>
      <c r="J527" s="37"/>
      <c r="K5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8" spans="1:15">
      <c r="A528" s="33">
        <f>IF(Table2[[#This Row],[TT]]&lt;1,"",COUNT(A$2:A527)+1)</f>
        <v>515</v>
      </c>
      <c r="B528" s="34" t="s">
        <v>698</v>
      </c>
      <c r="C528" s="35">
        <v>23</v>
      </c>
      <c r="D528" s="35" t="s">
        <v>659</v>
      </c>
      <c r="E5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528" s="36" t="str">
        <f>IF(Table2[[#This Row],[M1A]]="","",Table2[[#This Row],[M1A]]-Table2[[#This Row],[AWAL]])</f>
        <v/>
      </c>
      <c r="I528" s="36" t="str">
        <f>IF(Table2[[#This Row],[M2A]]="","",SUM(Table2[[#This Row],[M2A]]-(IF(Table2[[#This Row],[M1A]]="",Table2[[#This Row],[AWAL]],Table2[[#This Row],[M1A]]))))</f>
        <v/>
      </c>
      <c r="J528" s="37"/>
      <c r="K5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29" spans="1:15">
      <c r="A529" s="33">
        <f>IF(Table2[[#This Row],[TT]]&lt;1,"",COUNT(A$2:A528)+1)</f>
        <v>516</v>
      </c>
      <c r="B529" s="34" t="s">
        <v>699</v>
      </c>
      <c r="C529" s="35">
        <v>3</v>
      </c>
      <c r="D529" s="35" t="s">
        <v>14</v>
      </c>
      <c r="E5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29" s="36" t="str">
        <f>IF(Table2[[#This Row],[M1A]]="","",Table2[[#This Row],[M1A]]-Table2[[#This Row],[AWAL]])</f>
        <v/>
      </c>
      <c r="I529" s="36" t="str">
        <f>IF(Table2[[#This Row],[M2A]]="","",SUM(Table2[[#This Row],[M2A]]-(IF(Table2[[#This Row],[M1A]]="",Table2[[#This Row],[AWAL]],Table2[[#This Row],[M1A]]))))</f>
        <v/>
      </c>
      <c r="J529" s="37"/>
      <c r="K5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0" spans="1:15">
      <c r="A530" s="33">
        <f>IF(Table2[[#This Row],[TT]]&lt;1,"",COUNT(A$2:A529)+1)</f>
        <v>517</v>
      </c>
      <c r="B530" s="34" t="s">
        <v>700</v>
      </c>
      <c r="C530" s="35">
        <v>36</v>
      </c>
      <c r="D530" s="35" t="s">
        <v>204</v>
      </c>
      <c r="E5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530" s="36" t="str">
        <f>IF(Table2[[#This Row],[M1A]]="","",Table2[[#This Row],[M1A]]-Table2[[#This Row],[AWAL]])</f>
        <v/>
      </c>
      <c r="I530" s="36" t="str">
        <f>IF(Table2[[#This Row],[M2A]]="","",SUM(Table2[[#This Row],[M2A]]-(IF(Table2[[#This Row],[M1A]]="",Table2[[#This Row],[AWAL]],Table2[[#This Row],[M1A]]))))</f>
        <v/>
      </c>
      <c r="J530" s="37"/>
      <c r="K5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1" spans="1:15">
      <c r="A531" s="33">
        <f>IF(Table2[[#This Row],[TT]]&lt;1,"",COUNT(A$2:A530)+1)</f>
        <v>518</v>
      </c>
      <c r="B531" s="34" t="s">
        <v>701</v>
      </c>
      <c r="C531" s="35">
        <v>4</v>
      </c>
      <c r="D531" s="35" t="s">
        <v>682</v>
      </c>
      <c r="E5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1" s="36" t="str">
        <f>IF(Table2[[#This Row],[M1A]]="","",Table2[[#This Row],[M1A]]-Table2[[#This Row],[AWAL]])</f>
        <v/>
      </c>
      <c r="I531" s="36" t="str">
        <f>IF(Table2[[#This Row],[M2A]]="","",SUM(Table2[[#This Row],[M2A]]-(IF(Table2[[#This Row],[M1A]]="",Table2[[#This Row],[AWAL]],Table2[[#This Row],[M1A]]))))</f>
        <v/>
      </c>
      <c r="J531" s="37"/>
      <c r="K5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2" spans="1:15">
      <c r="A532" s="33">
        <f>IF(Table2[[#This Row],[TT]]&lt;1,"",COUNT(A$2:A531)+1)</f>
        <v>519</v>
      </c>
      <c r="B532" s="34" t="s">
        <v>702</v>
      </c>
      <c r="C532" s="35">
        <v>2</v>
      </c>
      <c r="D532" s="35">
        <v>0</v>
      </c>
      <c r="E5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2" s="36" t="str">
        <f>IF(Table2[[#This Row],[M1A]]="","",Table2[[#This Row],[M1A]]-Table2[[#This Row],[AWAL]])</f>
        <v/>
      </c>
      <c r="I532" s="36" t="str">
        <f>IF(Table2[[#This Row],[M2A]]="","",SUM(Table2[[#This Row],[M2A]]-(IF(Table2[[#This Row],[M1A]]="",Table2[[#This Row],[AWAL]],Table2[[#This Row],[M1A]]))))</f>
        <v/>
      </c>
      <c r="J532" s="37"/>
      <c r="K5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3" spans="1:15">
      <c r="A533" s="33">
        <f>IF(Table2[[#This Row],[TT]]&lt;1,"",COUNT(A$2:A532)+1)</f>
        <v>520</v>
      </c>
      <c r="B533" s="34" t="s">
        <v>703</v>
      </c>
      <c r="C533" s="35">
        <v>2</v>
      </c>
      <c r="D533" s="35" t="s">
        <v>139</v>
      </c>
      <c r="E5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3" s="36" t="str">
        <f>IF(Table2[[#This Row],[M1A]]="","",Table2[[#This Row],[M1A]]-Table2[[#This Row],[AWAL]])</f>
        <v/>
      </c>
      <c r="I533" s="36" t="str">
        <f>IF(Table2[[#This Row],[M2A]]="","",SUM(Table2[[#This Row],[M2A]]-(IF(Table2[[#This Row],[M1A]]="",Table2[[#This Row],[AWAL]],Table2[[#This Row],[M1A]]))))</f>
        <v/>
      </c>
      <c r="J533" s="37"/>
      <c r="K5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4" spans="1:15">
      <c r="A534" s="33">
        <f>IF(Table2[[#This Row],[TT]]&lt;1,"",COUNT(A$2:A533)+1)</f>
        <v>521</v>
      </c>
      <c r="B534" s="34" t="s">
        <v>704</v>
      </c>
      <c r="C534" s="35">
        <v>4</v>
      </c>
      <c r="D534" s="35" t="s">
        <v>705</v>
      </c>
      <c r="E5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4" s="36" t="str">
        <f>IF(Table2[[#This Row],[M1A]]="","",Table2[[#This Row],[M1A]]-Table2[[#This Row],[AWAL]])</f>
        <v/>
      </c>
      <c r="I534" s="36" t="str">
        <f>IF(Table2[[#This Row],[M2A]]="","",SUM(Table2[[#This Row],[M2A]]-(IF(Table2[[#This Row],[M1A]]="",Table2[[#This Row],[AWAL]],Table2[[#This Row],[M1A]]))))</f>
        <v/>
      </c>
      <c r="J534" s="37"/>
      <c r="K5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5" spans="1:15">
      <c r="A535" s="33">
        <f>IF(Table2[[#This Row],[TT]]&lt;1,"",COUNT(A$2:A534)+1)</f>
        <v>522</v>
      </c>
      <c r="B535" s="34" t="s">
        <v>706</v>
      </c>
      <c r="C535" s="35">
        <v>3</v>
      </c>
      <c r="D535" s="35" t="s">
        <v>705</v>
      </c>
      <c r="E5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35" s="36" t="str">
        <f>IF(Table2[[#This Row],[M1A]]="","",Table2[[#This Row],[M1A]]-Table2[[#This Row],[AWAL]])</f>
        <v/>
      </c>
      <c r="I535" s="36" t="str">
        <f>IF(Table2[[#This Row],[M2A]]="","",SUM(Table2[[#This Row],[M2A]]-(IF(Table2[[#This Row],[M1A]]="",Table2[[#This Row],[AWAL]],Table2[[#This Row],[M1A]]))))</f>
        <v/>
      </c>
      <c r="J535" s="37"/>
      <c r="K5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6" spans="1:15">
      <c r="A536" s="33">
        <f>IF(Table2[[#This Row],[TT]]&lt;1,"",COUNT(A$2:A535)+1)</f>
        <v>523</v>
      </c>
      <c r="B536" s="34" t="s">
        <v>707</v>
      </c>
      <c r="C536" s="35">
        <v>2</v>
      </c>
      <c r="D536" s="35" t="s">
        <v>14</v>
      </c>
      <c r="E5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6" s="36" t="str">
        <f>IF(Table2[[#This Row],[M1A]]="","",Table2[[#This Row],[M1A]]-Table2[[#This Row],[AWAL]])</f>
        <v/>
      </c>
      <c r="I536" s="36" t="str">
        <f>IF(Table2[[#This Row],[M2A]]="","",SUM(Table2[[#This Row],[M2A]]-(IF(Table2[[#This Row],[M1A]]="",Table2[[#This Row],[AWAL]],Table2[[#This Row],[M1A]]))))</f>
        <v/>
      </c>
      <c r="J536" s="37"/>
      <c r="K5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7" spans="1:15">
      <c r="A537" s="33">
        <f>IF(Table2[[#This Row],[TT]]&lt;1,"",COUNT(A$2:A536)+1)</f>
        <v>524</v>
      </c>
      <c r="B537" s="34" t="s">
        <v>708</v>
      </c>
      <c r="C537" s="35">
        <v>2</v>
      </c>
      <c r="D537" s="35" t="s">
        <v>120</v>
      </c>
      <c r="E5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7" s="36" t="str">
        <f>IF(Table2[[#This Row],[M1A]]="","",Table2[[#This Row],[M1A]]-Table2[[#This Row],[AWAL]])</f>
        <v/>
      </c>
      <c r="I537" s="36" t="str">
        <f>IF(Table2[[#This Row],[M2A]]="","",SUM(Table2[[#This Row],[M2A]]-(IF(Table2[[#This Row],[M1A]]="",Table2[[#This Row],[AWAL]],Table2[[#This Row],[M1A]]))))</f>
        <v/>
      </c>
      <c r="J537" s="37"/>
      <c r="K5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8" spans="1:15">
      <c r="A538" s="33">
        <f>IF(Table2[[#This Row],[TT]]&lt;1,"",COUNT(A$2:A537)+1)</f>
        <v>525</v>
      </c>
      <c r="B538" s="34" t="s">
        <v>709</v>
      </c>
      <c r="C538" s="35">
        <v>8</v>
      </c>
      <c r="D538" s="35" t="s">
        <v>124</v>
      </c>
      <c r="E5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38" s="36" t="str">
        <f>IF(Table2[[#This Row],[M1A]]="","",Table2[[#This Row],[M1A]]-Table2[[#This Row],[AWAL]])</f>
        <v/>
      </c>
      <c r="I538" s="36" t="str">
        <f>IF(Table2[[#This Row],[M2A]]="","",SUM(Table2[[#This Row],[M2A]]-(IF(Table2[[#This Row],[M1A]]="",Table2[[#This Row],[AWAL]],Table2[[#This Row],[M1A]]))))</f>
        <v/>
      </c>
      <c r="J538" s="37"/>
      <c r="K5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39" spans="1:15">
      <c r="A539" s="33">
        <f>IF(Table2[[#This Row],[TT]]&lt;1,"",COUNT(A$2:A538)+1)</f>
        <v>526</v>
      </c>
      <c r="B539" s="34" t="s">
        <v>710</v>
      </c>
      <c r="C539" s="35">
        <v>3</v>
      </c>
      <c r="D539" s="35" t="s">
        <v>206</v>
      </c>
      <c r="E5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39" s="36" t="str">
        <f>IF(Table2[[#This Row],[M1A]]="","",Table2[[#This Row],[M1A]]-Table2[[#This Row],[AWAL]])</f>
        <v/>
      </c>
      <c r="I539" s="36" t="str">
        <f>IF(Table2[[#This Row],[M2A]]="","",SUM(Table2[[#This Row],[M2A]]-(IF(Table2[[#This Row],[M1A]]="",Table2[[#This Row],[AWAL]],Table2[[#This Row],[M1A]]))))</f>
        <v/>
      </c>
      <c r="J539" s="37"/>
      <c r="K5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0" spans="1:15">
      <c r="A540" s="33">
        <f>IF(Table2[[#This Row],[TT]]&lt;1,"",COUNT(A$2:A539)+1)</f>
        <v>527</v>
      </c>
      <c r="B540" s="34" t="s">
        <v>711</v>
      </c>
      <c r="C540" s="35">
        <v>6</v>
      </c>
      <c r="D540" s="35" t="s">
        <v>68</v>
      </c>
      <c r="E5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40" s="36" t="str">
        <f>IF(Table2[[#This Row],[M1A]]="","",Table2[[#This Row],[M1A]]-Table2[[#This Row],[AWAL]])</f>
        <v/>
      </c>
      <c r="I540" s="36" t="str">
        <f>IF(Table2[[#This Row],[M2A]]="","",SUM(Table2[[#This Row],[M2A]]-(IF(Table2[[#This Row],[M1A]]="",Table2[[#This Row],[AWAL]],Table2[[#This Row],[M1A]]))))</f>
        <v/>
      </c>
      <c r="J540" s="37"/>
      <c r="K5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1" spans="1:15">
      <c r="A541" s="33">
        <f>IF(Table2[[#This Row],[TT]]&lt;1,"",COUNT(A$2:A540)+1)</f>
        <v>528</v>
      </c>
      <c r="B541" s="34" t="s">
        <v>712</v>
      </c>
      <c r="C541" s="35">
        <v>18</v>
      </c>
      <c r="D541" s="35" t="s">
        <v>14</v>
      </c>
      <c r="E5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41" s="36" t="str">
        <f>IF(Table2[[#This Row],[M1A]]="","",Table2[[#This Row],[M1A]]-Table2[[#This Row],[AWAL]])</f>
        <v/>
      </c>
      <c r="I541" s="36" t="str">
        <f>IF(Table2[[#This Row],[M2A]]="","",SUM(Table2[[#This Row],[M2A]]-(IF(Table2[[#This Row],[M1A]]="",Table2[[#This Row],[AWAL]],Table2[[#This Row],[M1A]]))))</f>
        <v/>
      </c>
      <c r="J541" s="37"/>
      <c r="K5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2" spans="1:15">
      <c r="A542" s="33">
        <f>IF(Table2[[#This Row],[TT]]&lt;1,"",COUNT(A$2:A541)+1)</f>
        <v>529</v>
      </c>
      <c r="B542" s="34" t="s">
        <v>713</v>
      </c>
      <c r="C542" s="35">
        <v>5</v>
      </c>
      <c r="D542" s="35" t="s">
        <v>2828</v>
      </c>
      <c r="E5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42" s="36">
        <v>1</v>
      </c>
      <c r="G542" s="36">
        <f>IF(Table2[[#This Row],[M1A]]="","",Table2[[#This Row],[M1A]]-Table2[[#This Row],[AWAL]])</f>
        <v>-4</v>
      </c>
      <c r="I542" s="36" t="str">
        <f>IF(Table2[[#This Row],[M2A]]="","",SUM(Table2[[#This Row],[M2A]]-(IF(Table2[[#This Row],[M1A]]="",Table2[[#This Row],[AWAL]],Table2[[#This Row],[M1A]]))))</f>
        <v/>
      </c>
      <c r="J542" s="37"/>
      <c r="K5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5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543" spans="1:15">
      <c r="A543" s="33">
        <f>IF(Table2[[#This Row],[TT]]&lt;1,"",COUNT(A$2:A542)+1)</f>
        <v>530</v>
      </c>
      <c r="B543" s="34" t="s">
        <v>2854</v>
      </c>
      <c r="C543" s="35">
        <v>5</v>
      </c>
      <c r="D543" s="35" t="s">
        <v>2828</v>
      </c>
      <c r="E5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43" s="36" t="str">
        <f>IF(Table2[[#This Row],[M1A]]="","",Table2[[#This Row],[M1A]]-Table2[[#This Row],[AWAL]])</f>
        <v/>
      </c>
      <c r="I543" s="36" t="str">
        <f>IF(Table2[[#This Row],[M2A]]="","",SUM(Table2[[#This Row],[M2A]]-(IF(Table2[[#This Row],[M1A]]="",Table2[[#This Row],[AWAL]],Table2[[#This Row],[M1A]]))))</f>
        <v/>
      </c>
      <c r="J543" s="37"/>
      <c r="K5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4" spans="1:15">
      <c r="A544" s="33">
        <f>IF(Table2[[#This Row],[TT]]&lt;1,"",COUNT(A$2:A543)+1)</f>
        <v>531</v>
      </c>
      <c r="B544" s="34" t="s">
        <v>714</v>
      </c>
      <c r="C544" s="35">
        <v>79</v>
      </c>
      <c r="D544" s="35" t="s">
        <v>82</v>
      </c>
      <c r="E5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79</v>
      </c>
      <c r="G544" s="36" t="str">
        <f>IF(Table2[[#This Row],[M1A]]="","",Table2[[#This Row],[M1A]]-Table2[[#This Row],[AWAL]])</f>
        <v/>
      </c>
      <c r="I544" s="36" t="str">
        <f>IF(Table2[[#This Row],[M2A]]="","",SUM(Table2[[#This Row],[M2A]]-(IF(Table2[[#This Row],[M1A]]="",Table2[[#This Row],[AWAL]],Table2[[#This Row],[M1A]]))))</f>
        <v/>
      </c>
      <c r="J544" s="37"/>
      <c r="K5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5" spans="1:15">
      <c r="A545" s="33">
        <f>IF(Table2[[#This Row],[TT]]&lt;1,"",COUNT(A$2:A544)+1)</f>
        <v>532</v>
      </c>
      <c r="B545" s="34" t="s">
        <v>715</v>
      </c>
      <c r="C545" s="35">
        <v>6</v>
      </c>
      <c r="D545" s="35" t="s">
        <v>529</v>
      </c>
      <c r="E5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45" s="36" t="str">
        <f>IF(Table2[[#This Row],[M1A]]="","",Table2[[#This Row],[M1A]]-Table2[[#This Row],[AWAL]])</f>
        <v/>
      </c>
      <c r="I545" s="36" t="str">
        <f>IF(Table2[[#This Row],[M2A]]="","",SUM(Table2[[#This Row],[M2A]]-(IF(Table2[[#This Row],[M1A]]="",Table2[[#This Row],[AWAL]],Table2[[#This Row],[M1A]]))))</f>
        <v/>
      </c>
      <c r="J545" s="37"/>
      <c r="K5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6" spans="1:15">
      <c r="A546" s="33">
        <f>IF(Table2[[#This Row],[TT]]&lt;1,"",COUNT(A$2:A545)+1)</f>
        <v>533</v>
      </c>
      <c r="B546" s="34" t="s">
        <v>716</v>
      </c>
      <c r="C546" s="35">
        <v>8</v>
      </c>
      <c r="D546" s="35" t="s">
        <v>529</v>
      </c>
      <c r="E5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46" s="36" t="str">
        <f>IF(Table2[[#This Row],[M1A]]="","",Table2[[#This Row],[M1A]]-Table2[[#This Row],[AWAL]])</f>
        <v/>
      </c>
      <c r="I546" s="36" t="str">
        <f>IF(Table2[[#This Row],[M2A]]="","",SUM(Table2[[#This Row],[M2A]]-(IF(Table2[[#This Row],[M1A]]="",Table2[[#This Row],[AWAL]],Table2[[#This Row],[M1A]]))))</f>
        <v/>
      </c>
      <c r="J546" s="37"/>
      <c r="K5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7" spans="1:15">
      <c r="A547" s="33">
        <f>IF(Table2[[#This Row],[TT]]&lt;1,"",COUNT(A$2:A546)+1)</f>
        <v>534</v>
      </c>
      <c r="B547" s="34" t="s">
        <v>717</v>
      </c>
      <c r="C547" s="35">
        <v>10</v>
      </c>
      <c r="D547" s="35" t="s">
        <v>529</v>
      </c>
      <c r="E5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547" s="36" t="str">
        <f>IF(Table2[[#This Row],[M1A]]="","",Table2[[#This Row],[M1A]]-Table2[[#This Row],[AWAL]])</f>
        <v/>
      </c>
      <c r="I547" s="36" t="str">
        <f>IF(Table2[[#This Row],[M2A]]="","",SUM(Table2[[#This Row],[M2A]]-(IF(Table2[[#This Row],[M1A]]="",Table2[[#This Row],[AWAL]],Table2[[#This Row],[M1A]]))))</f>
        <v/>
      </c>
      <c r="J547" s="37"/>
      <c r="K5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8" spans="1:15">
      <c r="A548" s="33">
        <f>IF(Table2[[#This Row],[TT]]&lt;1,"",COUNT(A$2:A547)+1)</f>
        <v>535</v>
      </c>
      <c r="B548" s="34" t="s">
        <v>2599</v>
      </c>
      <c r="C548" s="35">
        <v>2</v>
      </c>
      <c r="D548" s="35" t="s">
        <v>2897</v>
      </c>
      <c r="E5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8" s="36" t="str">
        <f>IF(Table2[[#This Row],[M1A]]="","",Table2[[#This Row],[M1A]]-Table2[[#This Row],[AWAL]])</f>
        <v/>
      </c>
      <c r="I548" s="36" t="str">
        <f>IF(Table2[[#This Row],[M2A]]="","",SUM(Table2[[#This Row],[M2A]]-(IF(Table2[[#This Row],[M1A]]="",Table2[[#This Row],[AWAL]],Table2[[#This Row],[M1A]]))))</f>
        <v/>
      </c>
      <c r="J548" s="37"/>
      <c r="K5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49" spans="1:15">
      <c r="A549" s="33">
        <f>IF(Table2[[#This Row],[TT]]&lt;1,"",COUNT(A$2:A548)+1)</f>
        <v>536</v>
      </c>
      <c r="B549" s="41" t="s">
        <v>2598</v>
      </c>
      <c r="C549" s="42">
        <v>2</v>
      </c>
      <c r="D549" s="42" t="s">
        <v>2898</v>
      </c>
      <c r="E5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9" s="36" t="str">
        <f>IF(Table2[[#This Row],[M1A]]="","",Table2[[#This Row],[M1A]]-Table2[[#This Row],[AWAL]])</f>
        <v/>
      </c>
      <c r="I549" s="36" t="str">
        <f>IF(Table2[[#This Row],[M2A]]="","",SUM(Table2[[#This Row],[M2A]]-(IF(Table2[[#This Row],[M1A]]="",Table2[[#This Row],[AWAL]],Table2[[#This Row],[M1A]]))))</f>
        <v/>
      </c>
      <c r="J549" s="37"/>
      <c r="K5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0" spans="1:15">
      <c r="A550" s="33">
        <f>IF(Table2[[#This Row],[TT]]&lt;1,"",COUNT(A$2:A549)+1)</f>
        <v>537</v>
      </c>
      <c r="B550" s="34" t="s">
        <v>718</v>
      </c>
      <c r="C550" s="35">
        <v>2</v>
      </c>
      <c r="D550" s="35" t="s">
        <v>14</v>
      </c>
      <c r="E5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0" s="36" t="str">
        <f>IF(Table2[[#This Row],[M1A]]="","",Table2[[#This Row],[M1A]]-Table2[[#This Row],[AWAL]])</f>
        <v/>
      </c>
      <c r="I550" s="36" t="str">
        <f>IF(Table2[[#This Row],[M2A]]="","",SUM(Table2[[#This Row],[M2A]]-(IF(Table2[[#This Row],[M1A]]="",Table2[[#This Row],[AWAL]],Table2[[#This Row],[M1A]]))))</f>
        <v/>
      </c>
      <c r="J550" s="37"/>
      <c r="K5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1" spans="1:15">
      <c r="A551" s="33">
        <f>IF(Table2[[#This Row],[TT]]&lt;1,"",COUNT(A$2:A550)+1)</f>
        <v>538</v>
      </c>
      <c r="B551" s="34" t="s">
        <v>719</v>
      </c>
      <c r="C551" s="35">
        <v>2</v>
      </c>
      <c r="D551" s="35" t="s">
        <v>720</v>
      </c>
      <c r="E5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1" s="36" t="str">
        <f>IF(Table2[[#This Row],[M1A]]="","",Table2[[#This Row],[M1A]]-Table2[[#This Row],[AWAL]])</f>
        <v/>
      </c>
      <c r="I551" s="36" t="str">
        <f>IF(Table2[[#This Row],[M2A]]="","",SUM(Table2[[#This Row],[M2A]]-(IF(Table2[[#This Row],[M1A]]="",Table2[[#This Row],[AWAL]],Table2[[#This Row],[M1A]]))))</f>
        <v/>
      </c>
      <c r="J551" s="37"/>
      <c r="K5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2" spans="1:15">
      <c r="A552" s="33">
        <f>IF(Table2[[#This Row],[TT]]&lt;1,"",COUNT(A$2:A551)+1)</f>
        <v>539</v>
      </c>
      <c r="B552" s="34" t="s">
        <v>719</v>
      </c>
      <c r="C552" s="35">
        <v>2</v>
      </c>
      <c r="D552" s="35" t="s">
        <v>720</v>
      </c>
      <c r="E5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2" s="36" t="str">
        <f>IF(Table2[[#This Row],[M1A]]="","",Table2[[#This Row],[M1A]]-Table2[[#This Row],[AWAL]])</f>
        <v/>
      </c>
      <c r="I552" s="36" t="str">
        <f>IF(Table2[[#This Row],[M2A]]="","",SUM(Table2[[#This Row],[M2A]]-(IF(Table2[[#This Row],[M1A]]="",Table2[[#This Row],[AWAL]],Table2[[#This Row],[M1A]]))))</f>
        <v/>
      </c>
      <c r="J552" s="37"/>
      <c r="K5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3" spans="1:15">
      <c r="A553" s="33">
        <f>IF(Table2[[#This Row],[TT]]&lt;1,"",COUNT(A$2:A552)+1)</f>
        <v>540</v>
      </c>
      <c r="B553" s="34" t="s">
        <v>721</v>
      </c>
      <c r="C553" s="35">
        <v>2</v>
      </c>
      <c r="D553" s="35" t="s">
        <v>541</v>
      </c>
      <c r="E5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3" s="36" t="str">
        <f>IF(Table2[[#This Row],[M1A]]="","",Table2[[#This Row],[M1A]]-Table2[[#This Row],[AWAL]])</f>
        <v/>
      </c>
      <c r="I553" s="36" t="str">
        <f>IF(Table2[[#This Row],[M2A]]="","",SUM(Table2[[#This Row],[M2A]]-(IF(Table2[[#This Row],[M1A]]="",Table2[[#This Row],[AWAL]],Table2[[#This Row],[M1A]]))))</f>
        <v/>
      </c>
      <c r="J553" s="37"/>
      <c r="K5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4" spans="1:15">
      <c r="A554" s="33">
        <f>IF(Table2[[#This Row],[TT]]&lt;1,"",COUNT(A$2:A553)+1)</f>
        <v>541</v>
      </c>
      <c r="B554" s="34" t="s">
        <v>722</v>
      </c>
      <c r="C554" s="35">
        <v>2</v>
      </c>
      <c r="D554" s="35" t="s">
        <v>82</v>
      </c>
      <c r="E5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4" s="36" t="str">
        <f>IF(Table2[[#This Row],[M1A]]="","",Table2[[#This Row],[M1A]]-Table2[[#This Row],[AWAL]])</f>
        <v/>
      </c>
      <c r="I554" s="36" t="str">
        <f>IF(Table2[[#This Row],[M2A]]="","",SUM(Table2[[#This Row],[M2A]]-(IF(Table2[[#This Row],[M1A]]="",Table2[[#This Row],[AWAL]],Table2[[#This Row],[M1A]]))))</f>
        <v/>
      </c>
      <c r="J554" s="37"/>
      <c r="K5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5" spans="1:15">
      <c r="A555" s="33">
        <f>IF(Table2[[#This Row],[TT]]&lt;1,"",COUNT(A$2:A554)+1)</f>
        <v>542</v>
      </c>
      <c r="B555" s="34" t="s">
        <v>723</v>
      </c>
      <c r="C555" s="35">
        <v>4</v>
      </c>
      <c r="D555" s="35" t="s">
        <v>541</v>
      </c>
      <c r="E5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55" s="36" t="str">
        <f>IF(Table2[[#This Row],[M1A]]="","",Table2[[#This Row],[M1A]]-Table2[[#This Row],[AWAL]])</f>
        <v/>
      </c>
      <c r="I555" s="36" t="str">
        <f>IF(Table2[[#This Row],[M2A]]="","",SUM(Table2[[#This Row],[M2A]]-(IF(Table2[[#This Row],[M1A]]="",Table2[[#This Row],[AWAL]],Table2[[#This Row],[M1A]]))))</f>
        <v/>
      </c>
      <c r="J555" s="37"/>
      <c r="K5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6" spans="1:15">
      <c r="A556" s="33">
        <f>IF(Table2[[#This Row],[TT]]&lt;1,"",COUNT(A$2:A555)+1)</f>
        <v>543</v>
      </c>
      <c r="B556" s="34" t="s">
        <v>724</v>
      </c>
      <c r="C556" s="35">
        <v>2</v>
      </c>
      <c r="D556" s="35" t="s">
        <v>135</v>
      </c>
      <c r="E5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6" s="36" t="str">
        <f>IF(Table2[[#This Row],[M1A]]="","",Table2[[#This Row],[M1A]]-Table2[[#This Row],[AWAL]])</f>
        <v/>
      </c>
      <c r="I556" s="36" t="str">
        <f>IF(Table2[[#This Row],[M2A]]="","",SUM(Table2[[#This Row],[M2A]]-(IF(Table2[[#This Row],[M1A]]="",Table2[[#This Row],[AWAL]],Table2[[#This Row],[M1A]]))))</f>
        <v/>
      </c>
      <c r="J556" s="37"/>
      <c r="K5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7" spans="1:15">
      <c r="A557" s="33">
        <f>IF(Table2[[#This Row],[TT]]&lt;1,"",COUNT(A$2:A556)+1)</f>
        <v>544</v>
      </c>
      <c r="B557" s="34" t="s">
        <v>725</v>
      </c>
      <c r="C557" s="35">
        <v>4</v>
      </c>
      <c r="D557" s="35" t="s">
        <v>120</v>
      </c>
      <c r="E5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57" s="36" t="str">
        <f>IF(Table2[[#This Row],[M1A]]="","",Table2[[#This Row],[M1A]]-Table2[[#This Row],[AWAL]])</f>
        <v/>
      </c>
      <c r="I557" s="36" t="str">
        <f>IF(Table2[[#This Row],[M2A]]="","",SUM(Table2[[#This Row],[M2A]]-(IF(Table2[[#This Row],[M1A]]="",Table2[[#This Row],[AWAL]],Table2[[#This Row],[M1A]]))))</f>
        <v/>
      </c>
      <c r="J557" s="37"/>
      <c r="K5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8" spans="1:15">
      <c r="A558" s="33">
        <f>IF(Table2[[#This Row],[TT]]&lt;1,"",COUNT(A$2:A557)+1)</f>
        <v>545</v>
      </c>
      <c r="B558" s="34" t="s">
        <v>726</v>
      </c>
      <c r="C558" s="35">
        <v>6</v>
      </c>
      <c r="D558" s="35" t="s">
        <v>14</v>
      </c>
      <c r="E5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58" s="36" t="str">
        <f>IF(Table2[[#This Row],[M1A]]="","",Table2[[#This Row],[M1A]]-Table2[[#This Row],[AWAL]])</f>
        <v/>
      </c>
      <c r="I558" s="36" t="str">
        <f>IF(Table2[[#This Row],[M2A]]="","",SUM(Table2[[#This Row],[M2A]]-(IF(Table2[[#This Row],[M1A]]="",Table2[[#This Row],[AWAL]],Table2[[#This Row],[M1A]]))))</f>
        <v/>
      </c>
      <c r="J558" s="37"/>
      <c r="K5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59" spans="1:15">
      <c r="A559" s="33">
        <f>IF(Table2[[#This Row],[TT]]&lt;1,"",COUNT(A$2:A558)+1)</f>
        <v>546</v>
      </c>
      <c r="B559" s="34" t="s">
        <v>727</v>
      </c>
      <c r="C559" s="35">
        <v>2</v>
      </c>
      <c r="D559" s="35" t="s">
        <v>14</v>
      </c>
      <c r="E5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9" s="36" t="str">
        <f>IF(Table2[[#This Row],[M1A]]="","",Table2[[#This Row],[M1A]]-Table2[[#This Row],[AWAL]])</f>
        <v/>
      </c>
      <c r="I559" s="36" t="str">
        <f>IF(Table2[[#This Row],[M2A]]="","",SUM(Table2[[#This Row],[M2A]]-(IF(Table2[[#This Row],[M1A]]="",Table2[[#This Row],[AWAL]],Table2[[#This Row],[M1A]]))))</f>
        <v/>
      </c>
      <c r="J559" s="37"/>
      <c r="K5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0" spans="1:15">
      <c r="A560" s="33">
        <f>IF(Table2[[#This Row],[TT]]&lt;1,"",COUNT(A$2:A559)+1)</f>
        <v>547</v>
      </c>
      <c r="B560" s="34" t="s">
        <v>728</v>
      </c>
      <c r="C560" s="35">
        <v>4</v>
      </c>
      <c r="D560" s="35" t="s">
        <v>14</v>
      </c>
      <c r="E5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560" s="36">
        <v>3</v>
      </c>
      <c r="G560" s="36">
        <f>IF(Table2[[#This Row],[M1A]]="","",Table2[[#This Row],[M1A]]-Table2[[#This Row],[AWAL]])</f>
        <v>-1</v>
      </c>
      <c r="I560" s="36" t="str">
        <f>IF(Table2[[#This Row],[M2A]]="","",SUM(Table2[[#This Row],[M2A]]-(IF(Table2[[#This Row],[M1A]]="",Table2[[#This Row],[AWAL]],Table2[[#This Row],[M1A]]))))</f>
        <v/>
      </c>
      <c r="J560" s="37"/>
      <c r="K5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61" spans="1:15">
      <c r="A561" s="33">
        <f>IF(Table2[[#This Row],[TT]]&lt;1,"",COUNT(A$2:A560)+1)</f>
        <v>548</v>
      </c>
      <c r="B561" s="34" t="s">
        <v>729</v>
      </c>
      <c r="C561" s="35">
        <v>11</v>
      </c>
      <c r="D561" s="35" t="s">
        <v>14</v>
      </c>
      <c r="E5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561" s="36">
        <v>10</v>
      </c>
      <c r="G561" s="36">
        <f>IF(Table2[[#This Row],[M1A]]="","",Table2[[#This Row],[M1A]]-Table2[[#This Row],[AWAL]])</f>
        <v>-1</v>
      </c>
      <c r="I561" s="36" t="str">
        <f>IF(Table2[[#This Row],[M2A]]="","",SUM(Table2[[#This Row],[M2A]]-(IF(Table2[[#This Row],[M1A]]="",Table2[[#This Row],[AWAL]],Table2[[#This Row],[M1A]]))))</f>
        <v/>
      </c>
      <c r="J561" s="37"/>
      <c r="K5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62" spans="1:15">
      <c r="A562" s="33">
        <f>IF(Table2[[#This Row],[TT]]&lt;1,"",COUNT(A$2:A561)+1)</f>
        <v>549</v>
      </c>
      <c r="B562" s="34" t="s">
        <v>730</v>
      </c>
      <c r="C562" s="35">
        <v>8</v>
      </c>
      <c r="D562" s="35" t="s">
        <v>14</v>
      </c>
      <c r="E5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562" s="36">
        <v>7</v>
      </c>
      <c r="G562" s="36">
        <f>IF(Table2[[#This Row],[M1A]]="","",Table2[[#This Row],[M1A]]-Table2[[#This Row],[AWAL]])</f>
        <v>-1</v>
      </c>
      <c r="I562" s="36" t="str">
        <f>IF(Table2[[#This Row],[M2A]]="","",SUM(Table2[[#This Row],[M2A]]-(IF(Table2[[#This Row],[M1A]]="",Table2[[#This Row],[AWAL]],Table2[[#This Row],[M1A]]))))</f>
        <v/>
      </c>
      <c r="J562" s="37"/>
      <c r="K5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63" spans="1:15">
      <c r="A563" s="33">
        <f>IF(Table2[[#This Row],[TT]]&lt;1,"",COUNT(A$2:A562)+1)</f>
        <v>550</v>
      </c>
      <c r="B563" s="34" t="s">
        <v>731</v>
      </c>
      <c r="C563" s="35">
        <v>1</v>
      </c>
      <c r="D563" s="35" t="s">
        <v>652</v>
      </c>
      <c r="E5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63" s="36" t="str">
        <f>IF(Table2[[#This Row],[M1A]]="","",Table2[[#This Row],[M1A]]-Table2[[#This Row],[AWAL]])</f>
        <v/>
      </c>
      <c r="I563" s="36" t="str">
        <f>IF(Table2[[#This Row],[M2A]]="","",SUM(Table2[[#This Row],[M2A]]-(IF(Table2[[#This Row],[M1A]]="",Table2[[#This Row],[AWAL]],Table2[[#This Row],[M1A]]))))</f>
        <v/>
      </c>
      <c r="J563" s="37"/>
      <c r="K5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4" spans="1:15">
      <c r="A564" s="33">
        <f>IF(Table2[[#This Row],[TT]]&lt;1,"",COUNT(A$2:A563)+1)</f>
        <v>551</v>
      </c>
      <c r="B564" s="34" t="s">
        <v>2855</v>
      </c>
      <c r="C564" s="35">
        <v>15</v>
      </c>
      <c r="D564" s="35" t="s">
        <v>2817</v>
      </c>
      <c r="E5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F564" s="36">
        <v>20</v>
      </c>
      <c r="G564" s="36">
        <f>IF(Table2[[#This Row],[M1A]]="","",Table2[[#This Row],[M1A]]-Table2[[#This Row],[AWAL]])</f>
        <v>5</v>
      </c>
      <c r="I564" s="36" t="str">
        <f>IF(Table2[[#This Row],[M2A]]="","",SUM(Table2[[#This Row],[M2A]]-(IF(Table2[[#This Row],[M1A]]="",Table2[[#This Row],[AWAL]],Table2[[#This Row],[M1A]]))))</f>
        <v/>
      </c>
      <c r="J564" s="37"/>
      <c r="K5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M1:T(5)  </v>
      </c>
      <c r="O5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M1+5 </v>
      </c>
    </row>
    <row r="565" spans="1:15">
      <c r="A565" s="33">
        <f>IF(Table2[[#This Row],[TT]]&lt;1,"",COUNT(A$2:A564)+1)</f>
        <v>552</v>
      </c>
      <c r="B565" s="34" t="s">
        <v>2856</v>
      </c>
      <c r="C565" s="35">
        <v>7</v>
      </c>
      <c r="D565" s="35" t="s">
        <v>2817</v>
      </c>
      <c r="E5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565" s="36">
        <v>3</v>
      </c>
      <c r="G565" s="36">
        <f>IF(Table2[[#This Row],[M1A]]="","",Table2[[#This Row],[M1A]]-Table2[[#This Row],[AWAL]])</f>
        <v>-4</v>
      </c>
      <c r="I565" s="36" t="str">
        <f>IF(Table2[[#This Row],[M2A]]="","",SUM(Table2[[#This Row],[M2A]]-(IF(Table2[[#This Row],[M1A]]="",Table2[[#This Row],[AWAL]],Table2[[#This Row],[M1A]]))))</f>
        <v/>
      </c>
      <c r="J565" s="37"/>
      <c r="K5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5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566" spans="1:15">
      <c r="A566" s="33">
        <f>IF(Table2[[#This Row],[TT]]&lt;1,"",COUNT(A$2:A565)+1)</f>
        <v>553</v>
      </c>
      <c r="B566" s="34" t="s">
        <v>732</v>
      </c>
      <c r="C566" s="35">
        <v>1</v>
      </c>
      <c r="D566" s="35" t="s">
        <v>539</v>
      </c>
      <c r="E5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66" s="36" t="str">
        <f>IF(Table2[[#This Row],[M1A]]="","",Table2[[#This Row],[M1A]]-Table2[[#This Row],[AWAL]])</f>
        <v/>
      </c>
      <c r="I566" s="36" t="str">
        <f>IF(Table2[[#This Row],[M2A]]="","",SUM(Table2[[#This Row],[M2A]]-(IF(Table2[[#This Row],[M1A]]="",Table2[[#This Row],[AWAL]],Table2[[#This Row],[M1A]]))))</f>
        <v/>
      </c>
      <c r="J566" s="37"/>
      <c r="K5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7" spans="1:15">
      <c r="A567" s="33">
        <f>IF(Table2[[#This Row],[TT]]&lt;1,"",COUNT(A$2:A566)+1)</f>
        <v>554</v>
      </c>
      <c r="B567" s="34" t="s">
        <v>733</v>
      </c>
      <c r="C567" s="35">
        <v>3</v>
      </c>
      <c r="D567" s="35" t="s">
        <v>14</v>
      </c>
      <c r="E5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67" s="36" t="str">
        <f>IF(Table2[[#This Row],[M1A]]="","",Table2[[#This Row],[M1A]]-Table2[[#This Row],[AWAL]])</f>
        <v/>
      </c>
      <c r="I567" s="36" t="str">
        <f>IF(Table2[[#This Row],[M2A]]="","",SUM(Table2[[#This Row],[M2A]]-(IF(Table2[[#This Row],[M1A]]="",Table2[[#This Row],[AWAL]],Table2[[#This Row],[M1A]]))))</f>
        <v/>
      </c>
      <c r="J567" s="37"/>
      <c r="K5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8" spans="1:15">
      <c r="A568" s="33">
        <f>IF(Table2[[#This Row],[TT]]&lt;1,"",COUNT(A$2:A567)+1)</f>
        <v>555</v>
      </c>
      <c r="B568" s="34" t="s">
        <v>734</v>
      </c>
      <c r="C568" s="35">
        <v>2</v>
      </c>
      <c r="D568" s="35" t="s">
        <v>14</v>
      </c>
      <c r="E5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8" s="36" t="str">
        <f>IF(Table2[[#This Row],[M1A]]="","",Table2[[#This Row],[M1A]]-Table2[[#This Row],[AWAL]])</f>
        <v/>
      </c>
      <c r="I568" s="36" t="str">
        <f>IF(Table2[[#This Row],[M2A]]="","",SUM(Table2[[#This Row],[M2A]]-(IF(Table2[[#This Row],[M1A]]="",Table2[[#This Row],[AWAL]],Table2[[#This Row],[M1A]]))))</f>
        <v/>
      </c>
      <c r="J568" s="37"/>
      <c r="K5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69" spans="1:15">
      <c r="A569" s="33">
        <f>IF(Table2[[#This Row],[TT]]&lt;1,"",COUNT(A$2:A568)+1)</f>
        <v>556</v>
      </c>
      <c r="B569" s="34" t="s">
        <v>735</v>
      </c>
      <c r="C569" s="35">
        <v>2</v>
      </c>
      <c r="D569" s="35" t="s">
        <v>14</v>
      </c>
      <c r="E5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9" s="36" t="str">
        <f>IF(Table2[[#This Row],[M1A]]="","",Table2[[#This Row],[M1A]]-Table2[[#This Row],[AWAL]])</f>
        <v/>
      </c>
      <c r="I569" s="36" t="str">
        <f>IF(Table2[[#This Row],[M2A]]="","",SUM(Table2[[#This Row],[M2A]]-(IF(Table2[[#This Row],[M1A]]="",Table2[[#This Row],[AWAL]],Table2[[#This Row],[M1A]]))))</f>
        <v/>
      </c>
      <c r="J569" s="37"/>
      <c r="K5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0" spans="1:15">
      <c r="A570" s="33">
        <f>IF(Table2[[#This Row],[TT]]&lt;1,"",COUNT(A$2:A569)+1)</f>
        <v>557</v>
      </c>
      <c r="B570" s="34" t="s">
        <v>736</v>
      </c>
      <c r="C570" s="35">
        <v>1</v>
      </c>
      <c r="D570" s="35" t="s">
        <v>32</v>
      </c>
      <c r="E5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70" s="36" t="str">
        <f>IF(Table2[[#This Row],[M1A]]="","",Table2[[#This Row],[M1A]]-Table2[[#This Row],[AWAL]])</f>
        <v/>
      </c>
      <c r="I570" s="36" t="str">
        <f>IF(Table2[[#This Row],[M2A]]="","",SUM(Table2[[#This Row],[M2A]]-(IF(Table2[[#This Row],[M1A]]="",Table2[[#This Row],[AWAL]],Table2[[#This Row],[M1A]]))))</f>
        <v/>
      </c>
      <c r="J570" s="37"/>
      <c r="K5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1" spans="1:15">
      <c r="A571" s="33">
        <f>IF(Table2[[#This Row],[TT]]&lt;1,"",COUNT(A$2:A570)+1)</f>
        <v>558</v>
      </c>
      <c r="B571" s="34" t="s">
        <v>737</v>
      </c>
      <c r="C571" s="35">
        <v>2</v>
      </c>
      <c r="D571" s="35" t="s">
        <v>659</v>
      </c>
      <c r="E5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71" s="36" t="str">
        <f>IF(Table2[[#This Row],[M1A]]="","",Table2[[#This Row],[M1A]]-Table2[[#This Row],[AWAL]])</f>
        <v/>
      </c>
      <c r="I571" s="36" t="str">
        <f>IF(Table2[[#This Row],[M2A]]="","",SUM(Table2[[#This Row],[M2A]]-(IF(Table2[[#This Row],[M1A]]="",Table2[[#This Row],[AWAL]],Table2[[#This Row],[M1A]]))))</f>
        <v/>
      </c>
      <c r="J571" s="37"/>
      <c r="K5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2" spans="1:15">
      <c r="A572" s="33">
        <f>IF(Table2[[#This Row],[TT]]&lt;1,"",COUNT(A$2:A571)+1)</f>
        <v>559</v>
      </c>
      <c r="B572" s="34" t="s">
        <v>738</v>
      </c>
      <c r="C572" s="35">
        <v>3</v>
      </c>
      <c r="D572" s="35" t="s">
        <v>659</v>
      </c>
      <c r="E5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72" s="36" t="str">
        <f>IF(Table2[[#This Row],[M1A]]="","",Table2[[#This Row],[M1A]]-Table2[[#This Row],[AWAL]])</f>
        <v/>
      </c>
      <c r="I572" s="36" t="str">
        <f>IF(Table2[[#This Row],[M2A]]="","",SUM(Table2[[#This Row],[M2A]]-(IF(Table2[[#This Row],[M1A]]="",Table2[[#This Row],[AWAL]],Table2[[#This Row],[M1A]]))))</f>
        <v/>
      </c>
      <c r="J572" s="37"/>
      <c r="K5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3" spans="1:15">
      <c r="A573" s="33">
        <f>IF(Table2[[#This Row],[TT]]&lt;1,"",COUNT(A$2:A572)+1)</f>
        <v>560</v>
      </c>
      <c r="B573" s="34" t="s">
        <v>739</v>
      </c>
      <c r="C573" s="35">
        <v>1</v>
      </c>
      <c r="D573" s="35" t="s">
        <v>32</v>
      </c>
      <c r="E5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73" s="36" t="str">
        <f>IF(Table2[[#This Row],[M1A]]="","",Table2[[#This Row],[M1A]]-Table2[[#This Row],[AWAL]])</f>
        <v/>
      </c>
      <c r="I573" s="36" t="str">
        <f>IF(Table2[[#This Row],[M2A]]="","",SUM(Table2[[#This Row],[M2A]]-(IF(Table2[[#This Row],[M1A]]="",Table2[[#This Row],[AWAL]],Table2[[#This Row],[M1A]]))))</f>
        <v/>
      </c>
      <c r="J573" s="37"/>
      <c r="K5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4" spans="1:15">
      <c r="A574" s="33">
        <f>IF(Table2[[#This Row],[TT]]&lt;1,"",COUNT(A$2:A573)+1)</f>
        <v>561</v>
      </c>
      <c r="B574" s="34" t="s">
        <v>740</v>
      </c>
      <c r="C574" s="35">
        <v>1</v>
      </c>
      <c r="D574" s="35" t="s">
        <v>14</v>
      </c>
      <c r="E5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74" s="36" t="str">
        <f>IF(Table2[[#This Row],[M1A]]="","",Table2[[#This Row],[M1A]]-Table2[[#This Row],[AWAL]])</f>
        <v/>
      </c>
      <c r="I574" s="36" t="str">
        <f>IF(Table2[[#This Row],[M2A]]="","",SUM(Table2[[#This Row],[M2A]]-(IF(Table2[[#This Row],[M1A]]="",Table2[[#This Row],[AWAL]],Table2[[#This Row],[M1A]]))))</f>
        <v/>
      </c>
      <c r="J574" s="37"/>
      <c r="K5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5" spans="1:15">
      <c r="A575" s="33">
        <f>IF(Table2[[#This Row],[TT]]&lt;1,"",COUNT(A$2:A574)+1)</f>
        <v>562</v>
      </c>
      <c r="B575" s="34" t="s">
        <v>741</v>
      </c>
      <c r="C575" s="35">
        <v>1</v>
      </c>
      <c r="D575" s="35" t="s">
        <v>68</v>
      </c>
      <c r="E5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75" s="36" t="str">
        <f>IF(Table2[[#This Row],[M1A]]="","",Table2[[#This Row],[M1A]]-Table2[[#This Row],[AWAL]])</f>
        <v/>
      </c>
      <c r="I575" s="36" t="str">
        <f>IF(Table2[[#This Row],[M2A]]="","",SUM(Table2[[#This Row],[M2A]]-(IF(Table2[[#This Row],[M1A]]="",Table2[[#This Row],[AWAL]],Table2[[#This Row],[M1A]]))))</f>
        <v/>
      </c>
      <c r="J575" s="37"/>
      <c r="K5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76" spans="1:15">
      <c r="A576" s="33">
        <f>IF(Table2[[#This Row],[TT]]&lt;1,"",COUNT(A$2:A575)+1)</f>
        <v>563</v>
      </c>
      <c r="B576" s="34" t="s">
        <v>742</v>
      </c>
      <c r="C576" s="35">
        <v>4</v>
      </c>
      <c r="D576" s="35" t="s">
        <v>19</v>
      </c>
      <c r="E5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576" s="36">
        <v>3</v>
      </c>
      <c r="G576" s="36">
        <f>IF(Table2[[#This Row],[M1A]]="","",Table2[[#This Row],[M1A]]-Table2[[#This Row],[AWAL]])</f>
        <v>-1</v>
      </c>
      <c r="I576" s="36" t="str">
        <f>IF(Table2[[#This Row],[M2A]]="","",SUM(Table2[[#This Row],[M2A]]-(IF(Table2[[#This Row],[M1A]]="",Table2[[#This Row],[AWAL]],Table2[[#This Row],[M1A]]))))</f>
        <v/>
      </c>
      <c r="J576" s="37"/>
      <c r="K5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77" spans="1:15">
      <c r="A577" s="33" t="str">
        <f>IF(Table2[[#This Row],[TT]]&lt;1,"",COUNT(A$2:A576)+1)</f>
        <v/>
      </c>
      <c r="B577" s="34" t="s">
        <v>2857</v>
      </c>
      <c r="C577" s="35">
        <v>2</v>
      </c>
      <c r="D577" s="35" t="s">
        <v>2715</v>
      </c>
      <c r="E5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577" s="36">
        <v>0</v>
      </c>
      <c r="G577" s="36">
        <f>IF(Table2[[#This Row],[M1A]]="","",Table2[[#This Row],[M1A]]-Table2[[#This Row],[AWAL]])</f>
        <v>-2</v>
      </c>
      <c r="I577" s="36" t="str">
        <f>IF(Table2[[#This Row],[M2A]]="","",SUM(Table2[[#This Row],[M2A]]-(IF(Table2[[#This Row],[M1A]]="",Table2[[#This Row],[AWAL]],Table2[[#This Row],[M1A]]))))</f>
        <v/>
      </c>
      <c r="J577" s="37"/>
      <c r="K5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5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78" spans="1:15">
      <c r="A578" s="33">
        <f>IF(Table2[[#This Row],[TT]]&lt;1,"",COUNT(A$2:A577)+1)</f>
        <v>564</v>
      </c>
      <c r="B578" s="34" t="s">
        <v>2978</v>
      </c>
      <c r="C578" s="35">
        <v>5</v>
      </c>
      <c r="D578" s="35" t="s">
        <v>2899</v>
      </c>
      <c r="E5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578" s="36">
        <v>3</v>
      </c>
      <c r="G578" s="36">
        <f>IF(Table2[[#This Row],[M1A]]="","",Table2[[#This Row],[M1A]]-Table2[[#This Row],[AWAL]])</f>
        <v>-2</v>
      </c>
      <c r="I578" s="36" t="str">
        <f>IF(Table2[[#This Row],[M2A]]="","",SUM(Table2[[#This Row],[M2A]]-(IF(Table2[[#This Row],[M1A]]="",Table2[[#This Row],[AWAL]],Table2[[#This Row],[M1A]]))))</f>
        <v/>
      </c>
      <c r="J578" s="37"/>
      <c r="K5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5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79" spans="1:15">
      <c r="A579" s="33">
        <f>IF(Table2[[#This Row],[TT]]&lt;1,"",COUNT(A$2:A578)+1)</f>
        <v>565</v>
      </c>
      <c r="B579" s="34" t="s">
        <v>2982</v>
      </c>
      <c r="C579" s="35">
        <v>4</v>
      </c>
      <c r="D579" s="35" t="s">
        <v>2905</v>
      </c>
      <c r="E5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79" s="36">
        <v>2</v>
      </c>
      <c r="G579" s="36">
        <f>IF(Table2[[#This Row],[M1A]]="","",Table2[[#This Row],[M1A]]-Table2[[#This Row],[AWAL]])</f>
        <v>-2</v>
      </c>
      <c r="I579" s="36" t="str">
        <f>IF(Table2[[#This Row],[M2A]]="","",SUM(Table2[[#This Row],[M2A]]-(IF(Table2[[#This Row],[M1A]]="",Table2[[#This Row],[AWAL]],Table2[[#This Row],[M1A]]))))</f>
        <v/>
      </c>
      <c r="J579" s="37"/>
      <c r="K5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5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80" spans="1:15">
      <c r="A580" s="33" t="str">
        <f>IF(Table2[[#This Row],[TT]]&lt;1,"",COUNT(A$2:A579)+1)</f>
        <v/>
      </c>
      <c r="B580" s="34" t="s">
        <v>2858</v>
      </c>
      <c r="C580" s="35">
        <v>2</v>
      </c>
      <c r="D580" s="35" t="s">
        <v>2900</v>
      </c>
      <c r="E5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580" s="36">
        <v>0</v>
      </c>
      <c r="G580" s="36">
        <f>IF(Table2[[#This Row],[M1A]]="","",Table2[[#This Row],[M1A]]-Table2[[#This Row],[AWAL]])</f>
        <v>-2</v>
      </c>
      <c r="I580" s="36" t="str">
        <f>IF(Table2[[#This Row],[M2A]]="","",SUM(Table2[[#This Row],[M2A]]-(IF(Table2[[#This Row],[M1A]]="",Table2[[#This Row],[AWAL]],Table2[[#This Row],[M1A]]))))</f>
        <v/>
      </c>
      <c r="J580" s="37"/>
      <c r="K5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5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81" spans="1:15">
      <c r="A581" s="33" t="str">
        <f>IF(Table2[[#This Row],[TT]]&lt;1,"",COUNT(A$2:A580)+1)</f>
        <v/>
      </c>
      <c r="B581" s="34" t="s">
        <v>2663</v>
      </c>
      <c r="C581" s="35">
        <v>3</v>
      </c>
      <c r="D581" s="35" t="s">
        <v>2901</v>
      </c>
      <c r="E5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581" s="36">
        <v>0</v>
      </c>
      <c r="G581" s="36">
        <f>IF(Table2[[#This Row],[M1A]]="","",Table2[[#This Row],[M1A]]-Table2[[#This Row],[AWAL]])</f>
        <v>-3</v>
      </c>
      <c r="I581" s="36" t="str">
        <f>IF(Table2[[#This Row],[M2A]]="","",SUM(Table2[[#This Row],[M2A]]-(IF(Table2[[#This Row],[M1A]]="",Table2[[#This Row],[AWAL]],Table2[[#This Row],[M1A]]))))</f>
        <v/>
      </c>
      <c r="J581" s="37"/>
      <c r="K5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M1:H(-3)  </v>
      </c>
      <c r="O5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582" spans="1:15">
      <c r="A582" s="33">
        <f>IF(Table2[[#This Row],[TT]]&lt;1,"",COUNT(A$2:A581)+1)</f>
        <v>566</v>
      </c>
      <c r="B582" s="34" t="s">
        <v>2979</v>
      </c>
      <c r="C582" s="35">
        <v>5</v>
      </c>
      <c r="D582" s="35" t="s">
        <v>2902</v>
      </c>
      <c r="E5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582" s="36">
        <v>3</v>
      </c>
      <c r="G582" s="36">
        <f>IF(Table2[[#This Row],[M1A]]="","",Table2[[#This Row],[M1A]]-Table2[[#This Row],[AWAL]])</f>
        <v>-2</v>
      </c>
      <c r="I582" s="36" t="str">
        <f>IF(Table2[[#This Row],[M2A]]="","",SUM(Table2[[#This Row],[M2A]]-(IF(Table2[[#This Row],[M1A]]="",Table2[[#This Row],[AWAL]],Table2[[#This Row],[M1A]]))))</f>
        <v/>
      </c>
      <c r="J582" s="37"/>
      <c r="K5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5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83" spans="1:15">
      <c r="A583" s="33">
        <f>IF(Table2[[#This Row],[TT]]&lt;1,"",COUNT(A$2:A582)+1)</f>
        <v>567</v>
      </c>
      <c r="B583" s="34" t="s">
        <v>2980</v>
      </c>
      <c r="C583" s="35">
        <v>4</v>
      </c>
      <c r="D583" s="35" t="s">
        <v>2903</v>
      </c>
      <c r="E5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83" s="36">
        <v>2</v>
      </c>
      <c r="G583" s="36">
        <f>IF(Table2[[#This Row],[M1A]]="","",Table2[[#This Row],[M1A]]-Table2[[#This Row],[AWAL]])</f>
        <v>-2</v>
      </c>
      <c r="I583" s="36" t="str">
        <f>IF(Table2[[#This Row],[M2A]]="","",SUM(Table2[[#This Row],[M2A]]-(IF(Table2[[#This Row],[M1A]]="",Table2[[#This Row],[AWAL]],Table2[[#This Row],[M1A]]))))</f>
        <v/>
      </c>
      <c r="J583" s="37"/>
      <c r="K5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5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84" spans="1:15">
      <c r="A584" s="33">
        <f>IF(Table2[[#This Row],[TT]]&lt;1,"",COUNT(A$2:A583)+1)</f>
        <v>568</v>
      </c>
      <c r="B584" s="34" t="s">
        <v>2981</v>
      </c>
      <c r="C584" s="35">
        <v>3</v>
      </c>
      <c r="D584" s="35" t="s">
        <v>2904</v>
      </c>
      <c r="E5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84" s="36">
        <v>1</v>
      </c>
      <c r="G584" s="36">
        <f>IF(Table2[[#This Row],[M1A]]="","",Table2[[#This Row],[M1A]]-Table2[[#This Row],[AWAL]])</f>
        <v>-2</v>
      </c>
      <c r="I584" s="36" t="str">
        <f>IF(Table2[[#This Row],[M2A]]="","",SUM(Table2[[#This Row],[M2A]]-(IF(Table2[[#This Row],[M1A]]="",Table2[[#This Row],[AWAL]],Table2[[#This Row],[M1A]]))))</f>
        <v/>
      </c>
      <c r="J584" s="37"/>
      <c r="K5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5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585" spans="1:15">
      <c r="A585" s="39">
        <f>IF(Table2[[#This Row],[TT]]&lt;1,"",COUNT(A$2:A584)+1)</f>
        <v>569</v>
      </c>
      <c r="B585" s="50" t="s">
        <v>743</v>
      </c>
      <c r="C585" s="51">
        <v>18</v>
      </c>
      <c r="D585" s="51">
        <v>120</v>
      </c>
      <c r="E58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585" s="36">
        <v>17</v>
      </c>
      <c r="G585" s="38">
        <f>IF(Table2[[#This Row],[M1A]]="","",Table2[[#This Row],[M1A]]-Table2[[#This Row],[AWAL]])</f>
        <v>-1</v>
      </c>
      <c r="I585" s="36" t="str">
        <f>IF(Table2[[#This Row],[M2A]]="","",SUM(Table2[[#This Row],[M2A]]-(IF(Table2[[#This Row],[M1A]]="",Table2[[#This Row],[AWAL]],Table2[[#This Row],[M1A]]))))</f>
        <v/>
      </c>
      <c r="J585" s="37"/>
      <c r="K5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86" spans="1:15">
      <c r="A586" s="39">
        <f>IF(Table2[[#This Row],[TT]]&lt;1,"",COUNT(A$2:A585)+1)</f>
        <v>570</v>
      </c>
      <c r="B586" s="50" t="s">
        <v>744</v>
      </c>
      <c r="C586" s="51">
        <v>24</v>
      </c>
      <c r="D586" s="51" t="s">
        <v>19</v>
      </c>
      <c r="E58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F586" s="36">
        <v>23</v>
      </c>
      <c r="G586" s="38">
        <f>IF(Table2[[#This Row],[M1A]]="","",Table2[[#This Row],[M1A]]-Table2[[#This Row],[AWAL]])</f>
        <v>-1</v>
      </c>
      <c r="I586" s="36" t="str">
        <f>IF(Table2[[#This Row],[M2A]]="","",SUM(Table2[[#This Row],[M2A]]-(IF(Table2[[#This Row],[M1A]]="",Table2[[#This Row],[AWAL]],Table2[[#This Row],[M1A]]))))</f>
        <v/>
      </c>
      <c r="J586" s="37"/>
      <c r="K5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5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587" spans="1:15">
      <c r="A587" s="33">
        <f>IF(Table2[[#This Row],[TT]]&lt;1,"",COUNT(A$2:A586)+1)</f>
        <v>571</v>
      </c>
      <c r="B587" s="43" t="s">
        <v>2934</v>
      </c>
      <c r="C587" s="44"/>
      <c r="D587" s="44" t="s">
        <v>2935</v>
      </c>
      <c r="E5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F587" s="36">
        <v>23</v>
      </c>
      <c r="G587" s="36">
        <f>IF(Table2[[#This Row],[M1A]]="","",Table2[[#This Row],[M1A]]-Table2[[#This Row],[AWAL]])</f>
        <v>23</v>
      </c>
      <c r="I587" s="36" t="str">
        <f>IF(Table2[[#This Row],[M2A]]="","",SUM(Table2[[#This Row],[M2A]]-(IF(Table2[[#This Row],[M1A]]="",Table2[[#This Row],[AWAL]],Table2[[#This Row],[M1A]]))))</f>
        <v/>
      </c>
      <c r="J587" s="37"/>
      <c r="K5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M1:B(23)  </v>
      </c>
      <c r="O5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M1+23 </v>
      </c>
    </row>
    <row r="588" spans="1:15">
      <c r="A588" s="39">
        <f>IF(Table2[[#This Row],[TT]]&lt;1,"",COUNT(A$2:A587)+1)</f>
        <v>572</v>
      </c>
      <c r="B588" s="34" t="s">
        <v>745</v>
      </c>
      <c r="C588" s="35">
        <v>4</v>
      </c>
      <c r="D588" s="35" t="s">
        <v>39</v>
      </c>
      <c r="E58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8" s="38" t="str">
        <f>IF(Table2[[#This Row],[M1A]]="","",Table2[[#This Row],[M1A]]-Table2[[#This Row],[AWAL]])</f>
        <v/>
      </c>
      <c r="I588" s="36" t="str">
        <f>IF(Table2[[#This Row],[M2A]]="","",SUM(Table2[[#This Row],[M2A]]-(IF(Table2[[#This Row],[M1A]]="",Table2[[#This Row],[AWAL]],Table2[[#This Row],[M1A]]))))</f>
        <v/>
      </c>
      <c r="J588" s="37"/>
      <c r="K5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89" spans="1:15">
      <c r="A589" s="33">
        <f>IF(Table2[[#This Row],[TT]]&lt;1,"",COUNT(A$2:A588)+1)</f>
        <v>573</v>
      </c>
      <c r="B589" s="34" t="s">
        <v>746</v>
      </c>
      <c r="C589" s="35">
        <v>4</v>
      </c>
      <c r="D589" s="35" t="s">
        <v>43</v>
      </c>
      <c r="E5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9" s="36" t="str">
        <f>IF(Table2[[#This Row],[M1A]]="","",Table2[[#This Row],[M1A]]-Table2[[#This Row],[AWAL]])</f>
        <v/>
      </c>
      <c r="I589" s="36" t="str">
        <f>IF(Table2[[#This Row],[M2A]]="","",SUM(Table2[[#This Row],[M2A]]-(IF(Table2[[#This Row],[M1A]]="",Table2[[#This Row],[AWAL]],Table2[[#This Row],[M1A]]))))</f>
        <v/>
      </c>
      <c r="J589" s="37"/>
      <c r="K5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0" spans="1:15">
      <c r="A590" s="33">
        <f>IF(Table2[[#This Row],[TT]]&lt;1,"",COUNT(A$2:A589)+1)</f>
        <v>574</v>
      </c>
      <c r="B590" s="34" t="s">
        <v>747</v>
      </c>
      <c r="C590" s="35">
        <v>1</v>
      </c>
      <c r="D590" s="35" t="s">
        <v>43</v>
      </c>
      <c r="E5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90" s="36" t="str">
        <f>IF(Table2[[#This Row],[M1A]]="","",Table2[[#This Row],[M1A]]-Table2[[#This Row],[AWAL]])</f>
        <v/>
      </c>
      <c r="I590" s="36" t="str">
        <f>IF(Table2[[#This Row],[M2A]]="","",SUM(Table2[[#This Row],[M2A]]-(IF(Table2[[#This Row],[M1A]]="",Table2[[#This Row],[AWAL]],Table2[[#This Row],[M1A]]))))</f>
        <v/>
      </c>
      <c r="J590" s="37"/>
      <c r="K5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1" spans="1:15">
      <c r="A591" s="33">
        <f>IF(Table2[[#This Row],[TT]]&lt;1,"",COUNT(A$2:A590)+1)</f>
        <v>575</v>
      </c>
      <c r="B591" s="34" t="s">
        <v>748</v>
      </c>
      <c r="C591" s="35">
        <v>43</v>
      </c>
      <c r="D591" s="35" t="s">
        <v>135</v>
      </c>
      <c r="E5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591" s="36" t="str">
        <f>IF(Table2[[#This Row],[M1A]]="","",Table2[[#This Row],[M1A]]-Table2[[#This Row],[AWAL]])</f>
        <v/>
      </c>
      <c r="I591" s="36" t="str">
        <f>IF(Table2[[#This Row],[M2A]]="","",SUM(Table2[[#This Row],[M2A]]-(IF(Table2[[#This Row],[M1A]]="",Table2[[#This Row],[AWAL]],Table2[[#This Row],[M1A]]))))</f>
        <v/>
      </c>
      <c r="J591" s="37"/>
      <c r="K5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2" spans="1:15">
      <c r="A592" s="33">
        <f>IF(Table2[[#This Row],[TT]]&lt;1,"",COUNT(A$2:A591)+1)</f>
        <v>576</v>
      </c>
      <c r="B592" s="34" t="s">
        <v>749</v>
      </c>
      <c r="C592" s="35">
        <v>1</v>
      </c>
      <c r="D592" s="35">
        <v>0</v>
      </c>
      <c r="E5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92" s="36" t="str">
        <f>IF(Table2[[#This Row],[M1A]]="","",Table2[[#This Row],[M1A]]-Table2[[#This Row],[AWAL]])</f>
        <v/>
      </c>
      <c r="I592" s="36" t="str">
        <f>IF(Table2[[#This Row],[M2A]]="","",SUM(Table2[[#This Row],[M2A]]-(IF(Table2[[#This Row],[M1A]]="",Table2[[#This Row],[AWAL]],Table2[[#This Row],[M1A]]))))</f>
        <v/>
      </c>
      <c r="J592" s="37"/>
      <c r="K5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3" spans="1:15">
      <c r="A593" s="33">
        <f>IF(Table2[[#This Row],[TT]]&lt;1,"",COUNT(A$2:A592)+1)</f>
        <v>577</v>
      </c>
      <c r="B593" s="34" t="s">
        <v>750</v>
      </c>
      <c r="C593" s="35">
        <v>3</v>
      </c>
      <c r="D593" s="35" t="s">
        <v>178</v>
      </c>
      <c r="E5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3" s="36" t="str">
        <f>IF(Table2[[#This Row],[M1A]]="","",Table2[[#This Row],[M1A]]-Table2[[#This Row],[AWAL]])</f>
        <v/>
      </c>
      <c r="I593" s="36" t="str">
        <f>IF(Table2[[#This Row],[M2A]]="","",SUM(Table2[[#This Row],[M2A]]-(IF(Table2[[#This Row],[M1A]]="",Table2[[#This Row],[AWAL]],Table2[[#This Row],[M1A]]))))</f>
        <v/>
      </c>
      <c r="J593" s="37"/>
      <c r="K5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4" spans="1:15">
      <c r="A594" s="33">
        <f>IF(Table2[[#This Row],[TT]]&lt;1,"",COUNT(A$2:A593)+1)</f>
        <v>578</v>
      </c>
      <c r="B594" s="41" t="s">
        <v>751</v>
      </c>
      <c r="C594" s="42">
        <v>7</v>
      </c>
      <c r="D594" s="42" t="s">
        <v>178</v>
      </c>
      <c r="E5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94" s="36" t="str">
        <f>IF(Table2[[#This Row],[M1A]]="","",Table2[[#This Row],[M1A]]-Table2[[#This Row],[AWAL]])</f>
        <v/>
      </c>
      <c r="I594" s="36" t="str">
        <f>IF(Table2[[#This Row],[M2A]]="","",SUM(Table2[[#This Row],[M2A]]-(IF(Table2[[#This Row],[M1A]]="",Table2[[#This Row],[AWAL]],Table2[[#This Row],[M1A]]))))</f>
        <v/>
      </c>
      <c r="J594" s="37"/>
      <c r="K5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5" spans="1:15">
      <c r="A595" s="33">
        <f>IF(Table2[[#This Row],[TT]]&lt;1,"",COUNT(A$2:A594)+1)</f>
        <v>579</v>
      </c>
      <c r="B595" s="41" t="s">
        <v>752</v>
      </c>
      <c r="C595" s="42">
        <v>1</v>
      </c>
      <c r="D595" s="42" t="s">
        <v>61</v>
      </c>
      <c r="E5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95" s="36" t="str">
        <f>IF(Table2[[#This Row],[M1A]]="","",Table2[[#This Row],[M1A]]-Table2[[#This Row],[AWAL]])</f>
        <v/>
      </c>
      <c r="I595" s="36" t="str">
        <f>IF(Table2[[#This Row],[M2A]]="","",SUM(Table2[[#This Row],[M2A]]-(IF(Table2[[#This Row],[M1A]]="",Table2[[#This Row],[AWAL]],Table2[[#This Row],[M1A]]))))</f>
        <v/>
      </c>
      <c r="J595" s="37"/>
      <c r="K5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6" spans="1:15">
      <c r="A596" s="33">
        <f>IF(Table2[[#This Row],[TT]]&lt;1,"",COUNT(A$2:A595)+1)</f>
        <v>580</v>
      </c>
      <c r="B596" s="41" t="s">
        <v>753</v>
      </c>
      <c r="C596" s="42">
        <v>9</v>
      </c>
      <c r="D596" s="42">
        <v>320</v>
      </c>
      <c r="E5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96" s="36" t="str">
        <f>IF(Table2[[#This Row],[M1A]]="","",Table2[[#This Row],[M1A]]-Table2[[#This Row],[AWAL]])</f>
        <v/>
      </c>
      <c r="I596" s="36" t="str">
        <f>IF(Table2[[#This Row],[M2A]]="","",SUM(Table2[[#This Row],[M2A]]-(IF(Table2[[#This Row],[M1A]]="",Table2[[#This Row],[AWAL]],Table2[[#This Row],[M1A]]))))</f>
        <v/>
      </c>
      <c r="J596" s="37"/>
      <c r="K5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7" spans="1:15">
      <c r="A597" s="33">
        <f>IF(Table2[[#This Row],[TT]]&lt;1,"",COUNT(A$2:A596)+1)</f>
        <v>581</v>
      </c>
      <c r="B597" s="41" t="s">
        <v>754</v>
      </c>
      <c r="C597" s="42">
        <v>3</v>
      </c>
      <c r="D597" s="42">
        <v>320</v>
      </c>
      <c r="E5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7" s="36" t="str">
        <f>IF(Table2[[#This Row],[M1A]]="","",Table2[[#This Row],[M1A]]-Table2[[#This Row],[AWAL]])</f>
        <v/>
      </c>
      <c r="I597" s="36" t="str">
        <f>IF(Table2[[#This Row],[M2A]]="","",SUM(Table2[[#This Row],[M2A]]-(IF(Table2[[#This Row],[M1A]]="",Table2[[#This Row],[AWAL]],Table2[[#This Row],[M1A]]))))</f>
        <v/>
      </c>
      <c r="J597" s="37"/>
      <c r="K5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8" spans="1:15">
      <c r="A598" s="33">
        <f>IF(Table2[[#This Row],[TT]]&lt;1,"",COUNT(A$2:A597)+1)</f>
        <v>582</v>
      </c>
      <c r="B598" s="41" t="s">
        <v>755</v>
      </c>
      <c r="C598" s="42">
        <v>3</v>
      </c>
      <c r="D598" s="42">
        <v>160</v>
      </c>
      <c r="E5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8" s="36" t="str">
        <f>IF(Table2[[#This Row],[M1A]]="","",Table2[[#This Row],[M1A]]-Table2[[#This Row],[AWAL]])</f>
        <v/>
      </c>
      <c r="I598" s="36" t="str">
        <f>IF(Table2[[#This Row],[M2A]]="","",SUM(Table2[[#This Row],[M2A]]-(IF(Table2[[#This Row],[M1A]]="",Table2[[#This Row],[AWAL]],Table2[[#This Row],[M1A]]))))</f>
        <v/>
      </c>
      <c r="J598" s="37"/>
      <c r="K5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599" spans="1:15">
      <c r="A599" s="33">
        <f>IF(Table2[[#This Row],[TT]]&lt;1,"",COUNT(A$2:A598)+1)</f>
        <v>583</v>
      </c>
      <c r="B599" s="41" t="s">
        <v>756</v>
      </c>
      <c r="C599" s="42">
        <v>7</v>
      </c>
      <c r="D599" s="42" t="s">
        <v>757</v>
      </c>
      <c r="E5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99" s="36" t="str">
        <f>IF(Table2[[#This Row],[M1A]]="","",Table2[[#This Row],[M1A]]-Table2[[#This Row],[AWAL]])</f>
        <v/>
      </c>
      <c r="I599" s="36" t="str">
        <f>IF(Table2[[#This Row],[M2A]]="","",SUM(Table2[[#This Row],[M2A]]-(IF(Table2[[#This Row],[M1A]]="",Table2[[#This Row],[AWAL]],Table2[[#This Row],[M1A]]))))</f>
        <v/>
      </c>
      <c r="J599" s="37"/>
      <c r="K5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5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5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0" spans="1:15">
      <c r="A600" s="33">
        <f>IF(Table2[[#This Row],[TT]]&lt;1,"",COUNT(A$2:A599)+1)</f>
        <v>584</v>
      </c>
      <c r="B600" s="41" t="s">
        <v>758</v>
      </c>
      <c r="C600" s="42">
        <v>2</v>
      </c>
      <c r="D600" s="42" t="s">
        <v>491</v>
      </c>
      <c r="E6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00" s="36" t="str">
        <f>IF(Table2[[#This Row],[M1A]]="","",Table2[[#This Row],[M1A]]-Table2[[#This Row],[AWAL]])</f>
        <v/>
      </c>
      <c r="I600" s="36" t="str">
        <f>IF(Table2[[#This Row],[M2A]]="","",SUM(Table2[[#This Row],[M2A]]-(IF(Table2[[#This Row],[M1A]]="",Table2[[#This Row],[AWAL]],Table2[[#This Row],[M1A]]))))</f>
        <v/>
      </c>
      <c r="J600" s="37"/>
      <c r="K6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1" spans="1:15">
      <c r="A601" s="33">
        <f>IF(Table2[[#This Row],[TT]]&lt;1,"",COUNT(A$2:A600)+1)</f>
        <v>585</v>
      </c>
      <c r="B601" s="41" t="s">
        <v>759</v>
      </c>
      <c r="C601" s="42">
        <v>1</v>
      </c>
      <c r="D601" s="42" t="s">
        <v>491</v>
      </c>
      <c r="E6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1" s="36" t="str">
        <f>IF(Table2[[#This Row],[M1A]]="","",Table2[[#This Row],[M1A]]-Table2[[#This Row],[AWAL]])</f>
        <v/>
      </c>
      <c r="I601" s="36" t="str">
        <f>IF(Table2[[#This Row],[M2A]]="","",SUM(Table2[[#This Row],[M2A]]-(IF(Table2[[#This Row],[M1A]]="",Table2[[#This Row],[AWAL]],Table2[[#This Row],[M1A]]))))</f>
        <v/>
      </c>
      <c r="J601" s="37"/>
      <c r="K6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2" spans="1:15">
      <c r="A602" s="33">
        <f>IF(Table2[[#This Row],[TT]]&lt;1,"",COUNT(A$2:A601)+1)</f>
        <v>586</v>
      </c>
      <c r="B602" s="41" t="s">
        <v>760</v>
      </c>
      <c r="C602" s="42">
        <v>1</v>
      </c>
      <c r="D602" s="42" t="s">
        <v>761</v>
      </c>
      <c r="E6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2" s="36" t="str">
        <f>IF(Table2[[#This Row],[M1A]]="","",Table2[[#This Row],[M1A]]-Table2[[#This Row],[AWAL]])</f>
        <v/>
      </c>
      <c r="I602" s="36" t="str">
        <f>IF(Table2[[#This Row],[M2A]]="","",SUM(Table2[[#This Row],[M2A]]-(IF(Table2[[#This Row],[M1A]]="",Table2[[#This Row],[AWAL]],Table2[[#This Row],[M1A]]))))</f>
        <v/>
      </c>
      <c r="J602" s="37"/>
      <c r="K6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3" spans="1:15">
      <c r="A603" s="33">
        <f>IF(Table2[[#This Row],[TT]]&lt;1,"",COUNT(A$2:A602)+1)</f>
        <v>587</v>
      </c>
      <c r="B603" s="41" t="s">
        <v>2621</v>
      </c>
      <c r="C603" s="42">
        <v>1</v>
      </c>
      <c r="D603" s="42">
        <v>0</v>
      </c>
      <c r="E6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3" s="36" t="str">
        <f>IF(Table2[[#This Row],[M1A]]="","",Table2[[#This Row],[M1A]]-Table2[[#This Row],[AWAL]])</f>
        <v/>
      </c>
      <c r="I603" s="36" t="str">
        <f>IF(Table2[[#This Row],[M2A]]="","",SUM(Table2[[#This Row],[M2A]]-(IF(Table2[[#This Row],[M1A]]="",Table2[[#This Row],[AWAL]],Table2[[#This Row],[M1A]]))))</f>
        <v/>
      </c>
      <c r="J603" s="37"/>
      <c r="K6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4" spans="1:15">
      <c r="A604" s="33">
        <f>IF(Table2[[#This Row],[TT]]&lt;1,"",COUNT(A$2:A603)+1)</f>
        <v>588</v>
      </c>
      <c r="B604" s="41" t="s">
        <v>762</v>
      </c>
      <c r="C604" s="42">
        <v>1</v>
      </c>
      <c r="D604" s="42">
        <v>160</v>
      </c>
      <c r="E6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4" s="36" t="str">
        <f>IF(Table2[[#This Row],[M1A]]="","",Table2[[#This Row],[M1A]]-Table2[[#This Row],[AWAL]])</f>
        <v/>
      </c>
      <c r="I604" s="36" t="str">
        <f>IF(Table2[[#This Row],[M2A]]="","",SUM(Table2[[#This Row],[M2A]]-(IF(Table2[[#This Row],[M1A]]="",Table2[[#This Row],[AWAL]],Table2[[#This Row],[M1A]]))))</f>
        <v/>
      </c>
      <c r="J604" s="37"/>
      <c r="K6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5" spans="1:15">
      <c r="A605" s="33">
        <f>IF(Table2[[#This Row],[TT]]&lt;1,"",COUNT(A$2:A604)+1)</f>
        <v>589</v>
      </c>
      <c r="B605" s="34" t="s">
        <v>2622</v>
      </c>
      <c r="C605" s="35">
        <v>1</v>
      </c>
      <c r="D605" s="35" t="s">
        <v>2906</v>
      </c>
      <c r="E6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5" s="36" t="str">
        <f>IF(Table2[[#This Row],[M1A]]="","",Table2[[#This Row],[M1A]]-Table2[[#This Row],[AWAL]])</f>
        <v/>
      </c>
      <c r="I605" s="36" t="str">
        <f>IF(Table2[[#This Row],[M2A]]="","",SUM(Table2[[#This Row],[M2A]]-(IF(Table2[[#This Row],[M1A]]="",Table2[[#This Row],[AWAL]],Table2[[#This Row],[M1A]]))))</f>
        <v/>
      </c>
      <c r="J605" s="37"/>
      <c r="K6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6" spans="1:15">
      <c r="A606" s="33">
        <f>IF(Table2[[#This Row],[TT]]&lt;1,"",COUNT(A$2:A605)+1)</f>
        <v>590</v>
      </c>
      <c r="B606" s="34" t="s">
        <v>763</v>
      </c>
      <c r="C606" s="35">
        <v>15</v>
      </c>
      <c r="D606" s="35">
        <v>50</v>
      </c>
      <c r="E6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606" s="36">
        <v>14</v>
      </c>
      <c r="G606" s="36">
        <f>IF(Table2[[#This Row],[M1A]]="","",Table2[[#This Row],[M1A]]-Table2[[#This Row],[AWAL]])</f>
        <v>-1</v>
      </c>
      <c r="I606" s="36" t="str">
        <f>IF(Table2[[#This Row],[M2A]]="","",SUM(Table2[[#This Row],[M2A]]-(IF(Table2[[#This Row],[M1A]]="",Table2[[#This Row],[AWAL]],Table2[[#This Row],[M1A]]))))</f>
        <v/>
      </c>
      <c r="J606" s="37"/>
      <c r="K6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07" spans="1:15">
      <c r="A607" s="33">
        <f>IF(Table2[[#This Row],[TT]]&lt;1,"",COUNT(A$2:A606)+1)</f>
        <v>591</v>
      </c>
      <c r="B607" s="34" t="s">
        <v>764</v>
      </c>
      <c r="C607" s="35">
        <v>24</v>
      </c>
      <c r="D607" s="35">
        <v>100</v>
      </c>
      <c r="E6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607" s="36" t="str">
        <f>IF(Table2[[#This Row],[M1A]]="","",Table2[[#This Row],[M1A]]-Table2[[#This Row],[AWAL]])</f>
        <v/>
      </c>
      <c r="I607" s="36" t="str">
        <f>IF(Table2[[#This Row],[M2A]]="","",SUM(Table2[[#This Row],[M2A]]-(IF(Table2[[#This Row],[M1A]]="",Table2[[#This Row],[AWAL]],Table2[[#This Row],[M1A]]))))</f>
        <v/>
      </c>
      <c r="J607" s="37"/>
      <c r="K6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8" spans="1:15">
      <c r="A608" s="33">
        <f>IF(Table2[[#This Row],[TT]]&lt;1,"",COUNT(A$2:A607)+1)</f>
        <v>592</v>
      </c>
      <c r="B608" s="34" t="s">
        <v>2859</v>
      </c>
      <c r="C608" s="35">
        <v>14</v>
      </c>
      <c r="D608" s="35" t="s">
        <v>2894</v>
      </c>
      <c r="E6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608" s="36" t="str">
        <f>IF(Table2[[#This Row],[M1A]]="","",Table2[[#This Row],[M1A]]-Table2[[#This Row],[AWAL]])</f>
        <v/>
      </c>
      <c r="I608" s="36" t="str">
        <f>IF(Table2[[#This Row],[M2A]]="","",SUM(Table2[[#This Row],[M2A]]-(IF(Table2[[#This Row],[M1A]]="",Table2[[#This Row],[AWAL]],Table2[[#This Row],[M1A]]))))</f>
        <v/>
      </c>
      <c r="J608" s="37"/>
      <c r="K6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09" spans="1:15">
      <c r="A609" s="33">
        <f>IF(Table2[[#This Row],[TT]]&lt;1,"",COUNT(A$2:A608)+1)</f>
        <v>593</v>
      </c>
      <c r="B609" s="34" t="s">
        <v>765</v>
      </c>
      <c r="C609" s="35">
        <v>6</v>
      </c>
      <c r="D609" s="35" t="s">
        <v>766</v>
      </c>
      <c r="E6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09" s="36" t="str">
        <f>IF(Table2[[#This Row],[M1A]]="","",Table2[[#This Row],[M1A]]-Table2[[#This Row],[AWAL]])</f>
        <v/>
      </c>
      <c r="I609" s="36" t="str">
        <f>IF(Table2[[#This Row],[M2A]]="","",SUM(Table2[[#This Row],[M2A]]-(IF(Table2[[#This Row],[M1A]]="",Table2[[#This Row],[AWAL]],Table2[[#This Row],[M1A]]))))</f>
        <v/>
      </c>
      <c r="J609" s="37"/>
      <c r="K6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0" spans="1:15">
      <c r="A610" s="33">
        <f>IF(Table2[[#This Row],[TT]]&lt;1,"",COUNT(A$2:A609)+1)</f>
        <v>594</v>
      </c>
      <c r="B610" s="34" t="s">
        <v>767</v>
      </c>
      <c r="C610" s="35">
        <v>10</v>
      </c>
      <c r="D610" s="35" t="s">
        <v>766</v>
      </c>
      <c r="E6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610" s="36" t="str">
        <f>IF(Table2[[#This Row],[M1A]]="","",Table2[[#This Row],[M1A]]-Table2[[#This Row],[AWAL]])</f>
        <v/>
      </c>
      <c r="I610" s="36" t="str">
        <f>IF(Table2[[#This Row],[M2A]]="","",SUM(Table2[[#This Row],[M2A]]-(IF(Table2[[#This Row],[M1A]]="",Table2[[#This Row],[AWAL]],Table2[[#This Row],[M1A]]))))</f>
        <v/>
      </c>
      <c r="J610" s="37"/>
      <c r="K6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1" spans="1:15">
      <c r="A611" s="33">
        <f>IF(Table2[[#This Row],[TT]]&lt;1,"",COUNT(A$2:A610)+1)</f>
        <v>595</v>
      </c>
      <c r="B611" s="34" t="s">
        <v>768</v>
      </c>
      <c r="C611" s="35">
        <v>15</v>
      </c>
      <c r="D611" s="35" t="s">
        <v>86</v>
      </c>
      <c r="E6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611" s="36" t="str">
        <f>IF(Table2[[#This Row],[M1A]]="","",Table2[[#This Row],[M1A]]-Table2[[#This Row],[AWAL]])</f>
        <v/>
      </c>
      <c r="I611" s="36" t="str">
        <f>IF(Table2[[#This Row],[M2A]]="","",SUM(Table2[[#This Row],[M2A]]-(IF(Table2[[#This Row],[M1A]]="",Table2[[#This Row],[AWAL]],Table2[[#This Row],[M1A]]))))</f>
        <v/>
      </c>
      <c r="J611" s="37"/>
      <c r="K6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2" spans="1:15">
      <c r="A612" s="33">
        <f>IF(Table2[[#This Row],[TT]]&lt;1,"",COUNT(A$2:A611)+1)</f>
        <v>596</v>
      </c>
      <c r="B612" s="34" t="s">
        <v>769</v>
      </c>
      <c r="C612" s="35">
        <v>22</v>
      </c>
      <c r="D612" s="35" t="s">
        <v>186</v>
      </c>
      <c r="E6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612" s="36" t="str">
        <f>IF(Table2[[#This Row],[M1A]]="","",Table2[[#This Row],[M1A]]-Table2[[#This Row],[AWAL]])</f>
        <v/>
      </c>
      <c r="I612" s="36" t="str">
        <f>IF(Table2[[#This Row],[M2A]]="","",SUM(Table2[[#This Row],[M2A]]-(IF(Table2[[#This Row],[M1A]]="",Table2[[#This Row],[AWAL]],Table2[[#This Row],[M1A]]))))</f>
        <v/>
      </c>
      <c r="J612" s="37"/>
      <c r="K6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3" spans="1:15">
      <c r="A613" s="33">
        <f>IF(Table2[[#This Row],[TT]]&lt;1,"",COUNT(A$2:A612)+1)</f>
        <v>597</v>
      </c>
      <c r="B613" s="34" t="s">
        <v>770</v>
      </c>
      <c r="C613" s="35">
        <v>5</v>
      </c>
      <c r="D613" s="35" t="s">
        <v>57</v>
      </c>
      <c r="E6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13" s="36" t="str">
        <f>IF(Table2[[#This Row],[M1A]]="","",Table2[[#This Row],[M1A]]-Table2[[#This Row],[AWAL]])</f>
        <v/>
      </c>
      <c r="I613" s="36" t="str">
        <f>IF(Table2[[#This Row],[M2A]]="","",SUM(Table2[[#This Row],[M2A]]-(IF(Table2[[#This Row],[M1A]]="",Table2[[#This Row],[AWAL]],Table2[[#This Row],[M1A]]))))</f>
        <v/>
      </c>
      <c r="J613" s="37"/>
      <c r="K6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4" spans="1:15">
      <c r="A614" s="33">
        <f>IF(Table2[[#This Row],[TT]]&lt;1,"",COUNT(A$2:A613)+1)</f>
        <v>598</v>
      </c>
      <c r="B614" s="34" t="s">
        <v>771</v>
      </c>
      <c r="C614" s="35">
        <v>3</v>
      </c>
      <c r="D614" s="35" t="s">
        <v>135</v>
      </c>
      <c r="E6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14" s="36" t="str">
        <f>IF(Table2[[#This Row],[M1A]]="","",Table2[[#This Row],[M1A]]-Table2[[#This Row],[AWAL]])</f>
        <v/>
      </c>
      <c r="I614" s="36" t="str">
        <f>IF(Table2[[#This Row],[M2A]]="","",SUM(Table2[[#This Row],[M2A]]-(IF(Table2[[#This Row],[M1A]]="",Table2[[#This Row],[AWAL]],Table2[[#This Row],[M1A]]))))</f>
        <v/>
      </c>
      <c r="J614" s="37"/>
      <c r="K6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5" spans="1:15">
      <c r="A615" s="33">
        <f>IF(Table2[[#This Row],[TT]]&lt;1,"",COUNT(A$2:A614)+1)</f>
        <v>599</v>
      </c>
      <c r="B615" s="41" t="s">
        <v>772</v>
      </c>
      <c r="C615" s="42">
        <v>21</v>
      </c>
      <c r="D615" s="42" t="s">
        <v>135</v>
      </c>
      <c r="E6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615" s="36" t="str">
        <f>IF(Table2[[#This Row],[M1A]]="","",Table2[[#This Row],[M1A]]-Table2[[#This Row],[AWAL]])</f>
        <v/>
      </c>
      <c r="I615" s="36" t="str">
        <f>IF(Table2[[#This Row],[M2A]]="","",SUM(Table2[[#This Row],[M2A]]-(IF(Table2[[#This Row],[M1A]]="",Table2[[#This Row],[AWAL]],Table2[[#This Row],[M1A]]))))</f>
        <v/>
      </c>
      <c r="J615" s="37"/>
      <c r="K6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6" spans="1:15">
      <c r="A616" s="39">
        <f>IF(Table2[[#This Row],[TT]]&lt;1,"",COUNT(A$2:A615)+1)</f>
        <v>600</v>
      </c>
      <c r="B616" s="41" t="s">
        <v>773</v>
      </c>
      <c r="C616" s="42">
        <v>8</v>
      </c>
      <c r="D616" s="42" t="s">
        <v>135</v>
      </c>
      <c r="E61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16" s="38" t="str">
        <f>IF(Table2[[#This Row],[M1A]]="","",Table2[[#This Row],[M1A]]-Table2[[#This Row],[AWAL]])</f>
        <v/>
      </c>
      <c r="I616" s="38" t="str">
        <f>IF(Table2[[#This Row],[M2A]]="","",SUM(Table2[[#This Row],[M2A]]-(IF(Table2[[#This Row],[M1A]]="",Table2[[#This Row],[AWAL]],Table2[[#This Row],[M1A]]))))</f>
        <v/>
      </c>
      <c r="J616" s="37"/>
      <c r="K61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1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7" spans="1:15">
      <c r="A617" s="39">
        <f>IF(Table2[[#This Row],[TT]]&lt;1,"",COUNT(A$2:A616)+1)</f>
        <v>601</v>
      </c>
      <c r="B617" s="41" t="s">
        <v>774</v>
      </c>
      <c r="C617" s="42">
        <v>4</v>
      </c>
      <c r="D617" s="42" t="s">
        <v>135</v>
      </c>
      <c r="E61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17" s="38" t="str">
        <f>IF(Table2[[#This Row],[M1A]]="","",Table2[[#This Row],[M1A]]-Table2[[#This Row],[AWAL]])</f>
        <v/>
      </c>
      <c r="I617" s="38" t="str">
        <f>IF(Table2[[#This Row],[M2A]]="","",SUM(Table2[[#This Row],[M2A]]-(IF(Table2[[#This Row],[M1A]]="",Table2[[#This Row],[AWAL]],Table2[[#This Row],[M1A]]))))</f>
        <v/>
      </c>
      <c r="J617" s="37"/>
      <c r="K61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1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8" spans="1:15">
      <c r="A618" s="39">
        <f>IF(Table2[[#This Row],[TT]]&lt;1,"",COUNT(A$2:A617)+1)</f>
        <v>602</v>
      </c>
      <c r="B618" s="41" t="s">
        <v>775</v>
      </c>
      <c r="C618" s="42">
        <v>1</v>
      </c>
      <c r="D618" s="42" t="s">
        <v>135</v>
      </c>
      <c r="E61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18" s="38" t="str">
        <f>IF(Table2[[#This Row],[M1A]]="","",Table2[[#This Row],[M1A]]-Table2[[#This Row],[AWAL]])</f>
        <v/>
      </c>
      <c r="I618" s="38" t="str">
        <f>IF(Table2[[#This Row],[M2A]]="","",SUM(Table2[[#This Row],[M2A]]-(IF(Table2[[#This Row],[M1A]]="",Table2[[#This Row],[AWAL]],Table2[[#This Row],[M1A]]))))</f>
        <v/>
      </c>
      <c r="J618" s="37"/>
      <c r="K61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1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19" spans="1:15">
      <c r="A619" s="39">
        <f>IF(Table2[[#This Row],[TT]]&lt;1,"",COUNT(A$2:A618)+1)</f>
        <v>603</v>
      </c>
      <c r="B619" s="34" t="s">
        <v>776</v>
      </c>
      <c r="C619" s="35">
        <v>35</v>
      </c>
      <c r="D619" s="52" t="s">
        <v>145</v>
      </c>
      <c r="E61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619" s="38" t="str">
        <f>IF(Table2[[#This Row],[M1A]]="","",Table2[[#This Row],[M1A]]-Table2[[#This Row],[AWAL]])</f>
        <v/>
      </c>
      <c r="I619" s="38" t="str">
        <f>IF(Table2[[#This Row],[M2A]]="","",SUM(Table2[[#This Row],[M2A]]-(IF(Table2[[#This Row],[M1A]]="",Table2[[#This Row],[AWAL]],Table2[[#This Row],[M1A]]))))</f>
        <v/>
      </c>
      <c r="J619" s="37"/>
      <c r="K61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1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0" spans="1:15">
      <c r="A620" s="39">
        <f>IF(Table2[[#This Row],[TT]]&lt;1,"",COUNT(A$2:A619)+1)</f>
        <v>604</v>
      </c>
      <c r="B620" s="34" t="s">
        <v>777</v>
      </c>
      <c r="C620" s="35">
        <v>71</v>
      </c>
      <c r="D620" s="35" t="s">
        <v>145</v>
      </c>
      <c r="E62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G620" s="38" t="str">
        <f>IF(Table2[[#This Row],[M1A]]="","",Table2[[#This Row],[M1A]]-Table2[[#This Row],[AWAL]])</f>
        <v/>
      </c>
      <c r="I620" s="38" t="str">
        <f>IF(Table2[[#This Row],[M2A]]="","",SUM(Table2[[#This Row],[M2A]]-(IF(Table2[[#This Row],[M1A]]="",Table2[[#This Row],[AWAL]],Table2[[#This Row],[M1A]]))))</f>
        <v/>
      </c>
      <c r="J620" s="37"/>
      <c r="K62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1" spans="1:15">
      <c r="A621" s="39">
        <f>IF(Table2[[#This Row],[TT]]&lt;1,"",COUNT(A$2:A620)+1)</f>
        <v>605</v>
      </c>
      <c r="B621" s="34" t="s">
        <v>778</v>
      </c>
      <c r="C621" s="35">
        <v>2</v>
      </c>
      <c r="D621" s="35">
        <v>1000</v>
      </c>
      <c r="E62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21" s="38" t="str">
        <f>IF(Table2[[#This Row],[M1A]]="","",Table2[[#This Row],[M1A]]-Table2[[#This Row],[AWAL]])</f>
        <v/>
      </c>
      <c r="I621" s="38" t="str">
        <f>IF(Table2[[#This Row],[M2A]]="","",SUM(Table2[[#This Row],[M2A]]-(IF(Table2[[#This Row],[M1A]]="",Table2[[#This Row],[AWAL]],Table2[[#This Row],[M1A]]))))</f>
        <v/>
      </c>
      <c r="J621" s="37"/>
      <c r="K62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2" spans="1:15">
      <c r="A622" s="39">
        <f>IF(Table2[[#This Row],[TT]]&lt;1,"",COUNT(A$2:A621)+1)</f>
        <v>606</v>
      </c>
      <c r="B622" s="34" t="s">
        <v>779</v>
      </c>
      <c r="C622" s="35">
        <v>5</v>
      </c>
      <c r="D622" s="35" t="s">
        <v>400</v>
      </c>
      <c r="E62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22" s="38" t="str">
        <f>IF(Table2[[#This Row],[M1A]]="","",Table2[[#This Row],[M1A]]-Table2[[#This Row],[AWAL]])</f>
        <v/>
      </c>
      <c r="I622" s="38" t="str">
        <f>IF(Table2[[#This Row],[M2A]]="","",SUM(Table2[[#This Row],[M2A]]-(IF(Table2[[#This Row],[M1A]]="",Table2[[#This Row],[AWAL]],Table2[[#This Row],[M1A]]))))</f>
        <v/>
      </c>
      <c r="J622" s="37"/>
      <c r="K62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3" spans="1:15">
      <c r="A623" s="39">
        <f>IF(Table2[[#This Row],[TT]]&lt;1,"",COUNT(A$2:A622)+1)</f>
        <v>607</v>
      </c>
      <c r="B623" s="34" t="s">
        <v>780</v>
      </c>
      <c r="C623" s="35">
        <v>8</v>
      </c>
      <c r="D623" s="52">
        <v>0</v>
      </c>
      <c r="E62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23" s="38" t="str">
        <f>IF(Table2[[#This Row],[M1A]]="","",Table2[[#This Row],[M1A]]-Table2[[#This Row],[AWAL]])</f>
        <v/>
      </c>
      <c r="I623" s="38" t="str">
        <f>IF(Table2[[#This Row],[M2A]]="","",SUM(Table2[[#This Row],[M2A]]-(IF(Table2[[#This Row],[M1A]]="",Table2[[#This Row],[AWAL]],Table2[[#This Row],[M1A]]))))</f>
        <v/>
      </c>
      <c r="J623" s="37"/>
      <c r="K62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4" spans="1:15">
      <c r="A624" s="33">
        <f>IF(Table2[[#This Row],[TT]]&lt;1,"",COUNT(A$2:A623)+1)</f>
        <v>608</v>
      </c>
      <c r="B624" s="34" t="s">
        <v>781</v>
      </c>
      <c r="C624" s="35">
        <v>6</v>
      </c>
      <c r="D624" s="35">
        <v>0</v>
      </c>
      <c r="E6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24" s="36" t="str">
        <f>IF(Table2[[#This Row],[M1A]]="","",Table2[[#This Row],[M1A]]-Table2[[#This Row],[AWAL]])</f>
        <v/>
      </c>
      <c r="I624" s="36" t="str">
        <f>IF(Table2[[#This Row],[M2A]]="","",SUM(Table2[[#This Row],[M2A]]-(IF(Table2[[#This Row],[M1A]]="",Table2[[#This Row],[AWAL]],Table2[[#This Row],[M1A]]))))</f>
        <v/>
      </c>
      <c r="J624" s="37"/>
      <c r="K6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5" spans="1:15">
      <c r="A625" s="33">
        <f>IF(Table2[[#This Row],[TT]]&lt;1,"",COUNT(A$2:A624)+1)</f>
        <v>609</v>
      </c>
      <c r="B625" s="34" t="s">
        <v>782</v>
      </c>
      <c r="C625" s="35">
        <v>13</v>
      </c>
      <c r="D625" s="35">
        <v>40</v>
      </c>
      <c r="E6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625" s="36" t="str">
        <f>IF(Table2[[#This Row],[M1A]]="","",Table2[[#This Row],[M1A]]-Table2[[#This Row],[AWAL]])</f>
        <v/>
      </c>
      <c r="I625" s="36" t="str">
        <f>IF(Table2[[#This Row],[M2A]]="","",SUM(Table2[[#This Row],[M2A]]-(IF(Table2[[#This Row],[M1A]]="",Table2[[#This Row],[AWAL]],Table2[[#This Row],[M1A]]))))</f>
        <v/>
      </c>
      <c r="J625" s="37"/>
      <c r="K6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6" spans="1:15">
      <c r="A626" s="33">
        <f>IF(Table2[[#This Row],[TT]]&lt;1,"",COUNT(A$2:A625)+1)</f>
        <v>610</v>
      </c>
      <c r="B626" s="34" t="s">
        <v>783</v>
      </c>
      <c r="C626" s="35">
        <v>10</v>
      </c>
      <c r="D626" s="35" t="s">
        <v>49</v>
      </c>
      <c r="E6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626" s="36" t="str">
        <f>IF(Table2[[#This Row],[M1A]]="","",Table2[[#This Row],[M1A]]-Table2[[#This Row],[AWAL]])</f>
        <v/>
      </c>
      <c r="I626" s="36" t="str">
        <f>IF(Table2[[#This Row],[M2A]]="","",SUM(Table2[[#This Row],[M2A]]-(IF(Table2[[#This Row],[M1A]]="",Table2[[#This Row],[AWAL]],Table2[[#This Row],[M1A]]))))</f>
        <v/>
      </c>
      <c r="J626" s="37"/>
      <c r="K6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7" spans="1:15">
      <c r="A627" s="33">
        <f>IF(Table2[[#This Row],[TT]]&lt;1,"",COUNT(A$2:A626)+1)</f>
        <v>611</v>
      </c>
      <c r="B627" s="34" t="s">
        <v>2632</v>
      </c>
      <c r="C627" s="35">
        <v>5</v>
      </c>
      <c r="D627" s="35">
        <v>30</v>
      </c>
      <c r="E6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27" s="36" t="str">
        <f>IF(Table2[[#This Row],[M1A]]="","",Table2[[#This Row],[M1A]]-Table2[[#This Row],[AWAL]])</f>
        <v/>
      </c>
      <c r="I627" s="36" t="str">
        <f>IF(Table2[[#This Row],[M2A]]="","",SUM(Table2[[#This Row],[M2A]]-(IF(Table2[[#This Row],[M1A]]="",Table2[[#This Row],[AWAL]],Table2[[#This Row],[M1A]]))))</f>
        <v/>
      </c>
      <c r="J627" s="37"/>
      <c r="K6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8" spans="1:15">
      <c r="A628" s="33">
        <f>IF(Table2[[#This Row],[TT]]&lt;1,"",COUNT(A$2:A627)+1)</f>
        <v>612</v>
      </c>
      <c r="B628" s="34" t="s">
        <v>784</v>
      </c>
      <c r="C628" s="35">
        <v>7</v>
      </c>
      <c r="D628" s="35" t="s">
        <v>785</v>
      </c>
      <c r="E6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28" s="36" t="str">
        <f>IF(Table2[[#This Row],[M1A]]="","",Table2[[#This Row],[M1A]]-Table2[[#This Row],[AWAL]])</f>
        <v/>
      </c>
      <c r="I628" s="36" t="str">
        <f>IF(Table2[[#This Row],[M2A]]="","",SUM(Table2[[#This Row],[M2A]]-(IF(Table2[[#This Row],[M1A]]="",Table2[[#This Row],[AWAL]],Table2[[#This Row],[M1A]]))))</f>
        <v/>
      </c>
      <c r="J628" s="37"/>
      <c r="K6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29" spans="1:15">
      <c r="A629" s="33">
        <f>IF(Table2[[#This Row],[TT]]&lt;1,"",COUNT(A$2:A628)+1)</f>
        <v>613</v>
      </c>
      <c r="B629" s="34" t="s">
        <v>2600</v>
      </c>
      <c r="C629" s="35">
        <v>17</v>
      </c>
      <c r="D629" s="35" t="s">
        <v>2907</v>
      </c>
      <c r="E6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629" s="36">
        <v>16</v>
      </c>
      <c r="G629" s="36">
        <f>IF(Table2[[#This Row],[M1A]]="","",Table2[[#This Row],[M1A]]-Table2[[#This Row],[AWAL]])</f>
        <v>-1</v>
      </c>
      <c r="I629" s="36" t="str">
        <f>IF(Table2[[#This Row],[M2A]]="","",SUM(Table2[[#This Row],[M2A]]-(IF(Table2[[#This Row],[M1A]]="",Table2[[#This Row],[AWAL]],Table2[[#This Row],[M1A]]))))</f>
        <v/>
      </c>
      <c r="J629" s="37"/>
      <c r="K6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30" spans="1:15">
      <c r="A630" s="33">
        <f>IF(Table2[[#This Row],[TT]]&lt;1,"",COUNT(A$2:A629)+1)</f>
        <v>614</v>
      </c>
      <c r="B630" s="34" t="s">
        <v>2601</v>
      </c>
      <c r="C630" s="35">
        <v>8</v>
      </c>
      <c r="D630" s="35" t="s">
        <v>2728</v>
      </c>
      <c r="E6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30" s="36">
        <v>5</v>
      </c>
      <c r="G630" s="36">
        <f>IF(Table2[[#This Row],[M1A]]="","",Table2[[#This Row],[M1A]]-Table2[[#This Row],[AWAL]])</f>
        <v>-3</v>
      </c>
      <c r="I630" s="36" t="str">
        <f>IF(Table2[[#This Row],[M2A]]="","",SUM(Table2[[#This Row],[M2A]]-(IF(Table2[[#This Row],[M1A]]="",Table2[[#This Row],[AWAL]],Table2[[#This Row],[M1A]]))))</f>
        <v/>
      </c>
      <c r="J630" s="37"/>
      <c r="K6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6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631" spans="1:15">
      <c r="A631" s="33">
        <f>IF(Table2[[#This Row],[TT]]&lt;1,"",COUNT(A$2:A630)+1)</f>
        <v>615</v>
      </c>
      <c r="B631" s="34" t="s">
        <v>787</v>
      </c>
      <c r="C631" s="35">
        <v>4</v>
      </c>
      <c r="D631" s="35" t="s">
        <v>64</v>
      </c>
      <c r="E6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31" s="36" t="str">
        <f>IF(Table2[[#This Row],[M1A]]="","",Table2[[#This Row],[M1A]]-Table2[[#This Row],[AWAL]])</f>
        <v/>
      </c>
      <c r="I631" s="36" t="str">
        <f>IF(Table2[[#This Row],[M2A]]="","",SUM(Table2[[#This Row],[M2A]]-(IF(Table2[[#This Row],[M1A]]="",Table2[[#This Row],[AWAL]],Table2[[#This Row],[M1A]]))))</f>
        <v/>
      </c>
      <c r="J631" s="37"/>
      <c r="K6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2" spans="1:15">
      <c r="A632" s="33">
        <f>IF(Table2[[#This Row],[TT]]&lt;1,"",COUNT(A$2:A631)+1)</f>
        <v>616</v>
      </c>
      <c r="B632" s="34" t="s">
        <v>788</v>
      </c>
      <c r="C632" s="35">
        <v>3</v>
      </c>
      <c r="D632" s="35" t="s">
        <v>34</v>
      </c>
      <c r="E6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32" s="36" t="str">
        <f>IF(Table2[[#This Row],[M1A]]="","",Table2[[#This Row],[M1A]]-Table2[[#This Row],[AWAL]])</f>
        <v/>
      </c>
      <c r="I632" s="36" t="str">
        <f>IF(Table2[[#This Row],[M2A]]="","",SUM(Table2[[#This Row],[M2A]]-(IF(Table2[[#This Row],[M1A]]="",Table2[[#This Row],[AWAL]],Table2[[#This Row],[M1A]]))))</f>
        <v/>
      </c>
      <c r="J632" s="37"/>
      <c r="K6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3" spans="1:15">
      <c r="A633" s="33">
        <f>IF(Table2[[#This Row],[TT]]&lt;1,"",COUNT(A$2:A632)+1)</f>
        <v>617</v>
      </c>
      <c r="B633" s="34" t="s">
        <v>789</v>
      </c>
      <c r="C633" s="35">
        <v>2</v>
      </c>
      <c r="D633" s="35" t="s">
        <v>55</v>
      </c>
      <c r="E6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3" s="36" t="str">
        <f>IF(Table2[[#This Row],[M1A]]="","",Table2[[#This Row],[M1A]]-Table2[[#This Row],[AWAL]])</f>
        <v/>
      </c>
      <c r="I633" s="36" t="str">
        <f>IF(Table2[[#This Row],[M2A]]="","",SUM(Table2[[#This Row],[M2A]]-(IF(Table2[[#This Row],[M1A]]="",Table2[[#This Row],[AWAL]],Table2[[#This Row],[M1A]]))))</f>
        <v/>
      </c>
      <c r="J633" s="37"/>
      <c r="K6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4" spans="1:15">
      <c r="A634" s="33">
        <f>IF(Table2[[#This Row],[TT]]&lt;1,"",COUNT(A$2:A633)+1)</f>
        <v>618</v>
      </c>
      <c r="B634" s="41" t="s">
        <v>790</v>
      </c>
      <c r="C634" s="42">
        <v>4</v>
      </c>
      <c r="D634" s="42" t="s">
        <v>160</v>
      </c>
      <c r="E6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34" s="36" t="str">
        <f>IF(Table2[[#This Row],[M1A]]="","",Table2[[#This Row],[M1A]]-Table2[[#This Row],[AWAL]])</f>
        <v/>
      </c>
      <c r="I634" s="36" t="str">
        <f>IF(Table2[[#This Row],[M2A]]="","",SUM(Table2[[#This Row],[M2A]]-(IF(Table2[[#This Row],[M1A]]="",Table2[[#This Row],[AWAL]],Table2[[#This Row],[M1A]]))))</f>
        <v/>
      </c>
      <c r="J634" s="37"/>
      <c r="K6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5" spans="1:15">
      <c r="A635" s="33">
        <f>IF(Table2[[#This Row],[TT]]&lt;1,"",COUNT(A$2:A634)+1)</f>
        <v>619</v>
      </c>
      <c r="B635" s="41" t="s">
        <v>791</v>
      </c>
      <c r="C635" s="42">
        <v>1</v>
      </c>
      <c r="D635" s="42">
        <v>72</v>
      </c>
      <c r="E6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5" s="36" t="str">
        <f>IF(Table2[[#This Row],[M1A]]="","",Table2[[#This Row],[M1A]]-Table2[[#This Row],[AWAL]])</f>
        <v/>
      </c>
      <c r="I635" s="36" t="str">
        <f>IF(Table2[[#This Row],[M2A]]="","",SUM(Table2[[#This Row],[M2A]]-(IF(Table2[[#This Row],[M1A]]="",Table2[[#This Row],[AWAL]],Table2[[#This Row],[M1A]]))))</f>
        <v/>
      </c>
      <c r="J635" s="37"/>
      <c r="K6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6" spans="1:15">
      <c r="A636" s="33">
        <f>IF(Table2[[#This Row],[TT]]&lt;1,"",COUNT(A$2:A635)+1)</f>
        <v>620</v>
      </c>
      <c r="B636" s="41" t="s">
        <v>792</v>
      </c>
      <c r="C636" s="42">
        <v>8</v>
      </c>
      <c r="D636" s="42" t="s">
        <v>793</v>
      </c>
      <c r="E6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636" s="36">
        <v>7</v>
      </c>
      <c r="G636" s="36">
        <f>IF(Table2[[#This Row],[M1A]]="","",Table2[[#This Row],[M1A]]-Table2[[#This Row],[AWAL]])</f>
        <v>-1</v>
      </c>
      <c r="I636" s="36" t="str">
        <f>IF(Table2[[#This Row],[M2A]]="","",SUM(Table2[[#This Row],[M2A]]-(IF(Table2[[#This Row],[M1A]]="",Table2[[#This Row],[AWAL]],Table2[[#This Row],[M1A]]))))</f>
        <v/>
      </c>
      <c r="J636" s="37"/>
      <c r="K6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37" spans="1:15">
      <c r="A637" s="33">
        <f>IF(Table2[[#This Row],[TT]]&lt;1,"",COUNT(A$2:A636)+1)</f>
        <v>621</v>
      </c>
      <c r="B637" s="41" t="s">
        <v>794</v>
      </c>
      <c r="C637" s="42">
        <v>8</v>
      </c>
      <c r="D637" s="42" t="s">
        <v>793</v>
      </c>
      <c r="E6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37" s="36" t="str">
        <f>IF(Table2[[#This Row],[M1A]]="","",Table2[[#This Row],[M1A]]-Table2[[#This Row],[AWAL]])</f>
        <v/>
      </c>
      <c r="I637" s="36" t="str">
        <f>IF(Table2[[#This Row],[M2A]]="","",SUM(Table2[[#This Row],[M2A]]-(IF(Table2[[#This Row],[M1A]]="",Table2[[#This Row],[AWAL]],Table2[[#This Row],[M1A]]))))</f>
        <v/>
      </c>
      <c r="J637" s="37"/>
      <c r="K6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8" spans="1:15">
      <c r="A638" s="33">
        <f>IF(Table2[[#This Row],[TT]]&lt;1,"",COUNT(A$2:A637)+1)</f>
        <v>622</v>
      </c>
      <c r="B638" s="41" t="s">
        <v>795</v>
      </c>
      <c r="C638" s="42">
        <v>1</v>
      </c>
      <c r="D638" s="42">
        <v>144</v>
      </c>
      <c r="E6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8" s="36" t="str">
        <f>IF(Table2[[#This Row],[M1A]]="","",Table2[[#This Row],[M1A]]-Table2[[#This Row],[AWAL]])</f>
        <v/>
      </c>
      <c r="I638" s="36" t="str">
        <f>IF(Table2[[#This Row],[M2A]]="","",SUM(Table2[[#This Row],[M2A]]-(IF(Table2[[#This Row],[M1A]]="",Table2[[#This Row],[AWAL]],Table2[[#This Row],[M1A]]))))</f>
        <v/>
      </c>
      <c r="J638" s="37"/>
      <c r="K6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39" spans="1:15">
      <c r="A639" s="33">
        <f>IF(Table2[[#This Row],[TT]]&lt;1,"",COUNT(A$2:A638)+1)</f>
        <v>623</v>
      </c>
      <c r="B639" s="41" t="s">
        <v>796</v>
      </c>
      <c r="C639" s="42">
        <v>1</v>
      </c>
      <c r="D639" s="42" t="s">
        <v>91</v>
      </c>
      <c r="E6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9" s="36" t="str">
        <f>IF(Table2[[#This Row],[M1A]]="","",Table2[[#This Row],[M1A]]-Table2[[#This Row],[AWAL]])</f>
        <v/>
      </c>
      <c r="I639" s="36" t="str">
        <f>IF(Table2[[#This Row],[M2A]]="","",SUM(Table2[[#This Row],[M2A]]-(IF(Table2[[#This Row],[M1A]]="",Table2[[#This Row],[AWAL]],Table2[[#This Row],[M1A]]))))</f>
        <v/>
      </c>
      <c r="J639" s="37"/>
      <c r="K6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0" spans="1:15">
      <c r="A640" s="33">
        <f>IF(Table2[[#This Row],[TT]]&lt;1,"",COUNT(A$2:A639)+1)</f>
        <v>624</v>
      </c>
      <c r="B640" s="34" t="s">
        <v>797</v>
      </c>
      <c r="C640" s="35">
        <v>1</v>
      </c>
      <c r="D640" s="35" t="s">
        <v>91</v>
      </c>
      <c r="E6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40" s="36" t="str">
        <f>IF(Table2[[#This Row],[M1A]]="","",Table2[[#This Row],[M1A]]-Table2[[#This Row],[AWAL]])</f>
        <v/>
      </c>
      <c r="I640" s="36" t="str">
        <f>IF(Table2[[#This Row],[M2A]]="","",SUM(Table2[[#This Row],[M2A]]-(IF(Table2[[#This Row],[M1A]]="",Table2[[#This Row],[AWAL]],Table2[[#This Row],[M1A]]))))</f>
        <v/>
      </c>
      <c r="J640" s="37"/>
      <c r="K6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1" spans="1:15">
      <c r="A641" s="39">
        <f>IF(Table2[[#This Row],[TT]]&lt;1,"",COUNT(A$2:A640)+1)</f>
        <v>625</v>
      </c>
      <c r="B641" s="34" t="s">
        <v>798</v>
      </c>
      <c r="C641" s="35">
        <v>2</v>
      </c>
      <c r="D641" s="35" t="s">
        <v>38</v>
      </c>
      <c r="E6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1" s="38" t="str">
        <f>IF(Table2[[#This Row],[M1A]]="","",Table2[[#This Row],[M1A]]-Table2[[#This Row],[AWAL]])</f>
        <v/>
      </c>
      <c r="I641" s="38" t="str">
        <f>IF(Table2[[#This Row],[M2A]]="","",SUM(Table2[[#This Row],[M2A]]-(IF(Table2[[#This Row],[M1A]]="",Table2[[#This Row],[AWAL]],Table2[[#This Row],[M1A]]))))</f>
        <v/>
      </c>
      <c r="J641" s="40"/>
      <c r="K6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641" s="38"/>
      <c r="M6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2" spans="1:15">
      <c r="A642" s="33">
        <f>IF(Table2[[#This Row],[TT]]&lt;1,"",COUNT(A$2:A641)+1)</f>
        <v>626</v>
      </c>
      <c r="B642" s="34" t="s">
        <v>799</v>
      </c>
      <c r="C642" s="35">
        <v>5</v>
      </c>
      <c r="D642" s="35" t="s">
        <v>53</v>
      </c>
      <c r="E6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42" s="36" t="str">
        <f>IF(Table2[[#This Row],[M1A]]="","",Table2[[#This Row],[M1A]]-Table2[[#This Row],[AWAL]])</f>
        <v/>
      </c>
      <c r="I642" s="36" t="str">
        <f>IF(Table2[[#This Row],[M2A]]="","",SUM(Table2[[#This Row],[M2A]]-(IF(Table2[[#This Row],[M1A]]="",Table2[[#This Row],[AWAL]],Table2[[#This Row],[M1A]]))))</f>
        <v/>
      </c>
      <c r="J642" s="37"/>
      <c r="K6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3" spans="1:15">
      <c r="A643" s="39">
        <f>IF(Table2[[#This Row],[TT]]&lt;1,"",COUNT(A$2:A642)+1)</f>
        <v>627</v>
      </c>
      <c r="B643" s="34" t="s">
        <v>800</v>
      </c>
      <c r="C643" s="35">
        <v>2</v>
      </c>
      <c r="D643" s="35" t="s">
        <v>157</v>
      </c>
      <c r="E64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3" s="38" t="str">
        <f>IF(Table2[[#This Row],[M1A]]="","",Table2[[#This Row],[M1A]]-Table2[[#This Row],[AWAL]])</f>
        <v/>
      </c>
      <c r="I643" s="38" t="str">
        <f>IF(Table2[[#This Row],[M2A]]="","",SUM(Table2[[#This Row],[M2A]]-(IF(Table2[[#This Row],[M1A]]="",Table2[[#This Row],[AWAL]],Table2[[#This Row],[M1A]]))))</f>
        <v/>
      </c>
      <c r="J643" s="40"/>
      <c r="K64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643" s="38"/>
      <c r="M64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4" spans="1:15">
      <c r="A644" s="33">
        <f>IF(Table2[[#This Row],[TT]]&lt;1,"",COUNT(A$2:A643)+1)</f>
        <v>628</v>
      </c>
      <c r="B644" s="34" t="s">
        <v>801</v>
      </c>
      <c r="C644" s="35">
        <v>4</v>
      </c>
      <c r="D644" s="35" t="s">
        <v>39</v>
      </c>
      <c r="E6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44" s="36" t="str">
        <f>IF(Table2[[#This Row],[M1A]]="","",Table2[[#This Row],[M1A]]-Table2[[#This Row],[AWAL]])</f>
        <v/>
      </c>
      <c r="I644" s="36" t="str">
        <f>IF(Table2[[#This Row],[M2A]]="","",SUM(Table2[[#This Row],[M2A]]-(IF(Table2[[#This Row],[M1A]]="",Table2[[#This Row],[AWAL]],Table2[[#This Row],[M1A]]))))</f>
        <v/>
      </c>
      <c r="J644" s="37"/>
      <c r="K6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5" spans="1:15">
      <c r="A645" s="33">
        <f>IF(Table2[[#This Row],[TT]]&lt;1,"",COUNT(A$2:A644)+1)</f>
        <v>629</v>
      </c>
      <c r="B645" s="34" t="s">
        <v>802</v>
      </c>
      <c r="C645" s="35">
        <v>111</v>
      </c>
      <c r="D645" s="35" t="s">
        <v>59</v>
      </c>
      <c r="E6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G645" s="36" t="str">
        <f>IF(Table2[[#This Row],[M1A]]="","",Table2[[#This Row],[M1A]]-Table2[[#This Row],[AWAL]])</f>
        <v/>
      </c>
      <c r="I645" s="36" t="str">
        <f>IF(Table2[[#This Row],[M2A]]="","",SUM(Table2[[#This Row],[M2A]]-(IF(Table2[[#This Row],[M1A]]="",Table2[[#This Row],[AWAL]],Table2[[#This Row],[M1A]]))))</f>
        <v/>
      </c>
      <c r="J645" s="37"/>
      <c r="K6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6" spans="1:15">
      <c r="A646" s="33">
        <f>IF(Table2[[#This Row],[TT]]&lt;1,"",COUNT(A$2:A645)+1)</f>
        <v>630</v>
      </c>
      <c r="B646" s="34" t="s">
        <v>803</v>
      </c>
      <c r="C646" s="35">
        <v>16</v>
      </c>
      <c r="D646" s="35" t="s">
        <v>39</v>
      </c>
      <c r="E6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46" s="36" t="str">
        <f>IF(Table2[[#This Row],[M1A]]="","",Table2[[#This Row],[M1A]]-Table2[[#This Row],[AWAL]])</f>
        <v/>
      </c>
      <c r="I646" s="36" t="str">
        <f>IF(Table2[[#This Row],[M2A]]="","",SUM(Table2[[#This Row],[M2A]]-(IF(Table2[[#This Row],[M1A]]="",Table2[[#This Row],[AWAL]],Table2[[#This Row],[M1A]]))))</f>
        <v/>
      </c>
      <c r="J646" s="37"/>
      <c r="K6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7" spans="1:15">
      <c r="A647" s="33">
        <f>IF(Table2[[#This Row],[TT]]&lt;1,"",COUNT(A$2:A646)+1)</f>
        <v>631</v>
      </c>
      <c r="B647" s="34" t="s">
        <v>804</v>
      </c>
      <c r="C647" s="35">
        <v>11</v>
      </c>
      <c r="D647" s="35" t="s">
        <v>11</v>
      </c>
      <c r="E6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647" s="36" t="str">
        <f>IF(Table2[[#This Row],[M1A]]="","",Table2[[#This Row],[M1A]]-Table2[[#This Row],[AWAL]])</f>
        <v/>
      </c>
      <c r="I647" s="36" t="str">
        <f>IF(Table2[[#This Row],[M2A]]="","",SUM(Table2[[#This Row],[M2A]]-(IF(Table2[[#This Row],[M1A]]="",Table2[[#This Row],[AWAL]],Table2[[#This Row],[M1A]]))))</f>
        <v/>
      </c>
      <c r="J647" s="37"/>
      <c r="K6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8" spans="1:15">
      <c r="A648" s="33">
        <f>IF(Table2[[#This Row],[TT]]&lt;1,"",COUNT(A$2:A647)+1)</f>
        <v>632</v>
      </c>
      <c r="B648" s="34" t="s">
        <v>805</v>
      </c>
      <c r="C648" s="35">
        <v>31</v>
      </c>
      <c r="D648" s="35" t="s">
        <v>11</v>
      </c>
      <c r="E6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648" s="36" t="str">
        <f>IF(Table2[[#This Row],[M1A]]="","",Table2[[#This Row],[M1A]]-Table2[[#This Row],[AWAL]])</f>
        <v/>
      </c>
      <c r="I648" s="36" t="str">
        <f>IF(Table2[[#This Row],[M2A]]="","",SUM(Table2[[#This Row],[M2A]]-(IF(Table2[[#This Row],[M1A]]="",Table2[[#This Row],[AWAL]],Table2[[#This Row],[M1A]]))))</f>
        <v/>
      </c>
      <c r="J648" s="37"/>
      <c r="K6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49" spans="1:15">
      <c r="A649" s="33">
        <f>IF(Table2[[#This Row],[TT]]&lt;1,"",COUNT(A$2:A648)+1)</f>
        <v>633</v>
      </c>
      <c r="B649" s="34" t="s">
        <v>806</v>
      </c>
      <c r="C649" s="35">
        <v>1</v>
      </c>
      <c r="D649" s="35" t="s">
        <v>34</v>
      </c>
      <c r="E6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49" s="36" t="str">
        <f>IF(Table2[[#This Row],[M1A]]="","",Table2[[#This Row],[M1A]]-Table2[[#This Row],[AWAL]])</f>
        <v/>
      </c>
      <c r="I649" s="36" t="str">
        <f>IF(Table2[[#This Row],[M2A]]="","",SUM(Table2[[#This Row],[M2A]]-(IF(Table2[[#This Row],[M1A]]="",Table2[[#This Row],[AWAL]],Table2[[#This Row],[M1A]]))))</f>
        <v/>
      </c>
      <c r="J649" s="37"/>
      <c r="K6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0" spans="1:15">
      <c r="A650" s="33">
        <f>IF(Table2[[#This Row],[TT]]&lt;1,"",COUNT(A$2:A649)+1)</f>
        <v>634</v>
      </c>
      <c r="B650" s="34" t="s">
        <v>807</v>
      </c>
      <c r="C650" s="35">
        <v>1</v>
      </c>
      <c r="D650" s="35" t="s">
        <v>34</v>
      </c>
      <c r="E6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0" s="36" t="str">
        <f>IF(Table2[[#This Row],[M1A]]="","",Table2[[#This Row],[M1A]]-Table2[[#This Row],[AWAL]])</f>
        <v/>
      </c>
      <c r="I650" s="36" t="str">
        <f>IF(Table2[[#This Row],[M2A]]="","",SUM(Table2[[#This Row],[M2A]]-(IF(Table2[[#This Row],[M1A]]="",Table2[[#This Row],[AWAL]],Table2[[#This Row],[M1A]]))))</f>
        <v/>
      </c>
      <c r="J650" s="37"/>
      <c r="K6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1" spans="1:15">
      <c r="A651" s="33">
        <f>IF(Table2[[#This Row],[TT]]&lt;1,"",COUNT(A$2:A650)+1)</f>
        <v>635</v>
      </c>
      <c r="B651" s="34" t="s">
        <v>808</v>
      </c>
      <c r="C651" s="35">
        <v>1</v>
      </c>
      <c r="D651" s="35">
        <v>120</v>
      </c>
      <c r="E6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1" s="36" t="str">
        <f>IF(Table2[[#This Row],[M1A]]="","",Table2[[#This Row],[M1A]]-Table2[[#This Row],[AWAL]])</f>
        <v/>
      </c>
      <c r="I651" s="36" t="str">
        <f>IF(Table2[[#This Row],[M2A]]="","",SUM(Table2[[#This Row],[M2A]]-(IF(Table2[[#This Row],[M1A]]="",Table2[[#This Row],[AWAL]],Table2[[#This Row],[M1A]]))))</f>
        <v/>
      </c>
      <c r="J651" s="37"/>
      <c r="K6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2" spans="1:15">
      <c r="A652" s="33">
        <f>IF(Table2[[#This Row],[TT]]&lt;1,"",COUNT(A$2:A651)+1)</f>
        <v>636</v>
      </c>
      <c r="B652" s="34" t="s">
        <v>809</v>
      </c>
      <c r="C652" s="35">
        <v>14</v>
      </c>
      <c r="D652" s="35">
        <v>48</v>
      </c>
      <c r="E6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652" s="36" t="str">
        <f>IF(Table2[[#This Row],[M1A]]="","",Table2[[#This Row],[M1A]]-Table2[[#This Row],[AWAL]])</f>
        <v/>
      </c>
      <c r="I652" s="36" t="str">
        <f>IF(Table2[[#This Row],[M2A]]="","",SUM(Table2[[#This Row],[M2A]]-(IF(Table2[[#This Row],[M1A]]="",Table2[[#This Row],[AWAL]],Table2[[#This Row],[M1A]]))))</f>
        <v/>
      </c>
      <c r="J652" s="37"/>
      <c r="K6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3" spans="1:15">
      <c r="A653" s="33">
        <f>IF(Table2[[#This Row],[TT]]&lt;1,"",COUNT(A$2:A652)+1)</f>
        <v>637</v>
      </c>
      <c r="B653" s="41" t="s">
        <v>810</v>
      </c>
      <c r="C653" s="42">
        <v>7</v>
      </c>
      <c r="D653" s="42" t="s">
        <v>28</v>
      </c>
      <c r="E6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53" s="36" t="str">
        <f>IF(Table2[[#This Row],[M1A]]="","",Table2[[#This Row],[M1A]]-Table2[[#This Row],[AWAL]])</f>
        <v/>
      </c>
      <c r="I653" s="36" t="str">
        <f>IF(Table2[[#This Row],[M2A]]="","",SUM(Table2[[#This Row],[M2A]]-(IF(Table2[[#This Row],[M1A]]="",Table2[[#This Row],[AWAL]],Table2[[#This Row],[M1A]]))))</f>
        <v/>
      </c>
      <c r="J653" s="37"/>
      <c r="K6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4" spans="1:15">
      <c r="A654" s="33">
        <f>IF(Table2[[#This Row],[TT]]&lt;1,"",COUNT(A$2:A653)+1)</f>
        <v>638</v>
      </c>
      <c r="B654" s="41" t="s">
        <v>811</v>
      </c>
      <c r="C654" s="42">
        <v>40</v>
      </c>
      <c r="D654" s="42" t="s">
        <v>28</v>
      </c>
      <c r="E6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654" s="36" t="str">
        <f>IF(Table2[[#This Row],[M1A]]="","",Table2[[#This Row],[M1A]]-Table2[[#This Row],[AWAL]])</f>
        <v/>
      </c>
      <c r="I654" s="36" t="str">
        <f>IF(Table2[[#This Row],[M2A]]="","",SUM(Table2[[#This Row],[M2A]]-(IF(Table2[[#This Row],[M1A]]="",Table2[[#This Row],[AWAL]],Table2[[#This Row],[M1A]]))))</f>
        <v/>
      </c>
      <c r="J654" s="37"/>
      <c r="K6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5" spans="1:15">
      <c r="A655" s="33">
        <f>IF(Table2[[#This Row],[TT]]&lt;1,"",COUNT(A$2:A654)+1)</f>
        <v>639</v>
      </c>
      <c r="B655" s="34" t="s">
        <v>812</v>
      </c>
      <c r="C655" s="35">
        <v>1</v>
      </c>
      <c r="D655" s="35" t="s">
        <v>53</v>
      </c>
      <c r="E6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5" s="36" t="str">
        <f>IF(Table2[[#This Row],[M1A]]="","",Table2[[#This Row],[M1A]]-Table2[[#This Row],[AWAL]])</f>
        <v/>
      </c>
      <c r="I655" s="36" t="str">
        <f>IF(Table2[[#This Row],[M2A]]="","",SUM(Table2[[#This Row],[M2A]]-(IF(Table2[[#This Row],[M1A]]="",Table2[[#This Row],[AWAL]],Table2[[#This Row],[M1A]]))))</f>
        <v/>
      </c>
      <c r="J655" s="37"/>
      <c r="K6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6" spans="1:15">
      <c r="A656" s="33">
        <f>IF(Table2[[#This Row],[TT]]&lt;1,"",COUNT(A$2:A655)+1)</f>
        <v>640</v>
      </c>
      <c r="B656" s="34" t="s">
        <v>813</v>
      </c>
      <c r="C656" s="35">
        <v>3</v>
      </c>
      <c r="D656" s="35" t="s">
        <v>59</v>
      </c>
      <c r="E6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56" s="36" t="str">
        <f>IF(Table2[[#This Row],[M1A]]="","",Table2[[#This Row],[M1A]]-Table2[[#This Row],[AWAL]])</f>
        <v/>
      </c>
      <c r="I656" s="36" t="str">
        <f>IF(Table2[[#This Row],[M2A]]="","",SUM(Table2[[#This Row],[M2A]]-(IF(Table2[[#This Row],[M1A]]="",Table2[[#This Row],[AWAL]],Table2[[#This Row],[M1A]]))))</f>
        <v/>
      </c>
      <c r="J656" s="37"/>
      <c r="K6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7" spans="1:15">
      <c r="A657" s="33">
        <f>IF(Table2[[#This Row],[TT]]&lt;1,"",COUNT(A$2:A656)+1)</f>
        <v>641</v>
      </c>
      <c r="B657" s="34" t="s">
        <v>814</v>
      </c>
      <c r="C657" s="35">
        <v>5</v>
      </c>
      <c r="D657" s="35" t="s">
        <v>39</v>
      </c>
      <c r="E6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57" s="36" t="str">
        <f>IF(Table2[[#This Row],[M1A]]="","",Table2[[#This Row],[M1A]]-Table2[[#This Row],[AWAL]])</f>
        <v/>
      </c>
      <c r="I657" s="36" t="str">
        <f>IF(Table2[[#This Row],[M2A]]="","",SUM(Table2[[#This Row],[M2A]]-(IF(Table2[[#This Row],[M1A]]="",Table2[[#This Row],[AWAL]],Table2[[#This Row],[M1A]]))))</f>
        <v/>
      </c>
      <c r="J657" s="37"/>
      <c r="K6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8" spans="1:15">
      <c r="A658" s="33">
        <f>IF(Table2[[#This Row],[TT]]&lt;1,"",COUNT(A$2:A657)+1)</f>
        <v>642</v>
      </c>
      <c r="B658" s="34" t="s">
        <v>815</v>
      </c>
      <c r="C658" s="35">
        <v>3</v>
      </c>
      <c r="D658" s="35" t="s">
        <v>816</v>
      </c>
      <c r="E6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58" s="36" t="str">
        <f>IF(Table2[[#This Row],[M1A]]="","",Table2[[#This Row],[M1A]]-Table2[[#This Row],[AWAL]])</f>
        <v/>
      </c>
      <c r="I658" s="36" t="str">
        <f>IF(Table2[[#This Row],[M2A]]="","",SUM(Table2[[#This Row],[M2A]]-(IF(Table2[[#This Row],[M1A]]="",Table2[[#This Row],[AWAL]],Table2[[#This Row],[M1A]]))))</f>
        <v/>
      </c>
      <c r="J658" s="37"/>
      <c r="K6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59" spans="1:15">
      <c r="A659" s="33">
        <f>IF(Table2[[#This Row],[TT]]&lt;1,"",COUNT(A$2:A658)+1)</f>
        <v>643</v>
      </c>
      <c r="B659" s="34" t="s">
        <v>817</v>
      </c>
      <c r="C659" s="35">
        <v>1</v>
      </c>
      <c r="D659" s="35" t="s">
        <v>67</v>
      </c>
      <c r="E6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9" s="36" t="str">
        <f>IF(Table2[[#This Row],[M1A]]="","",Table2[[#This Row],[M1A]]-Table2[[#This Row],[AWAL]])</f>
        <v/>
      </c>
      <c r="I659" s="36" t="str">
        <f>IF(Table2[[#This Row],[M2A]]="","",SUM(Table2[[#This Row],[M2A]]-(IF(Table2[[#This Row],[M1A]]="",Table2[[#This Row],[AWAL]],Table2[[#This Row],[M1A]]))))</f>
        <v/>
      </c>
      <c r="J659" s="37"/>
      <c r="K6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0" spans="1:15">
      <c r="A660" s="33">
        <f>IF(Table2[[#This Row],[TT]]&lt;1,"",COUNT(A$2:A659)+1)</f>
        <v>644</v>
      </c>
      <c r="B660" s="34" t="s">
        <v>818</v>
      </c>
      <c r="C660" s="35">
        <v>1</v>
      </c>
      <c r="D660" s="35" t="s">
        <v>91</v>
      </c>
      <c r="E6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0" s="36" t="str">
        <f>IF(Table2[[#This Row],[M1A]]="","",Table2[[#This Row],[M1A]]-Table2[[#This Row],[AWAL]])</f>
        <v/>
      </c>
      <c r="I660" s="36" t="str">
        <f>IF(Table2[[#This Row],[M2A]]="","",SUM(Table2[[#This Row],[M2A]]-(IF(Table2[[#This Row],[M1A]]="",Table2[[#This Row],[AWAL]],Table2[[#This Row],[M1A]]))))</f>
        <v/>
      </c>
      <c r="J660" s="37"/>
      <c r="K6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1" spans="1:15">
      <c r="A661" s="33">
        <f>IF(Table2[[#This Row],[TT]]&lt;1,"",COUNT(A$2:A660)+1)</f>
        <v>645</v>
      </c>
      <c r="B661" s="34" t="s">
        <v>819</v>
      </c>
      <c r="C661" s="35">
        <v>1</v>
      </c>
      <c r="D661" s="35" t="s">
        <v>91</v>
      </c>
      <c r="E6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1" s="36" t="str">
        <f>IF(Table2[[#This Row],[M1A]]="","",Table2[[#This Row],[M1A]]-Table2[[#This Row],[AWAL]])</f>
        <v/>
      </c>
      <c r="I661" s="36" t="str">
        <f>IF(Table2[[#This Row],[M2A]]="","",SUM(Table2[[#This Row],[M2A]]-(IF(Table2[[#This Row],[M1A]]="",Table2[[#This Row],[AWAL]],Table2[[#This Row],[M1A]]))))</f>
        <v/>
      </c>
      <c r="J661" s="37"/>
      <c r="K6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2" spans="1:15">
      <c r="A662" s="33">
        <f>IF(Table2[[#This Row],[TT]]&lt;1,"",COUNT(A$2:A661)+1)</f>
        <v>646</v>
      </c>
      <c r="B662" s="34" t="s">
        <v>820</v>
      </c>
      <c r="C662" s="35">
        <v>4</v>
      </c>
      <c r="D662" s="35" t="s">
        <v>91</v>
      </c>
      <c r="E6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62" s="36" t="str">
        <f>IF(Table2[[#This Row],[M1A]]="","",Table2[[#This Row],[M1A]]-Table2[[#This Row],[AWAL]])</f>
        <v/>
      </c>
      <c r="I662" s="36" t="str">
        <f>IF(Table2[[#This Row],[M2A]]="","",SUM(Table2[[#This Row],[M2A]]-(IF(Table2[[#This Row],[M1A]]="",Table2[[#This Row],[AWAL]],Table2[[#This Row],[M1A]]))))</f>
        <v/>
      </c>
      <c r="J662" s="37"/>
      <c r="K6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3" spans="1:15">
      <c r="A663" s="33">
        <f>IF(Table2[[#This Row],[TT]]&lt;1,"",COUNT(A$2:A662)+1)</f>
        <v>647</v>
      </c>
      <c r="B663" s="34" t="s">
        <v>821</v>
      </c>
      <c r="C663" s="35">
        <v>10</v>
      </c>
      <c r="D663" s="35" t="s">
        <v>91</v>
      </c>
      <c r="E6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663" s="36" t="str">
        <f>IF(Table2[[#This Row],[M1A]]="","",Table2[[#This Row],[M1A]]-Table2[[#This Row],[AWAL]])</f>
        <v/>
      </c>
      <c r="I663" s="36" t="str">
        <f>IF(Table2[[#This Row],[M2A]]="","",SUM(Table2[[#This Row],[M2A]]-(IF(Table2[[#This Row],[M1A]]="",Table2[[#This Row],[AWAL]],Table2[[#This Row],[M1A]]))))</f>
        <v/>
      </c>
      <c r="J663" s="37"/>
      <c r="K6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4" spans="1:15">
      <c r="A664" s="33">
        <f>IF(Table2[[#This Row],[TT]]&lt;1,"",COUNT(A$2:A663)+1)</f>
        <v>648</v>
      </c>
      <c r="B664" s="34" t="s">
        <v>822</v>
      </c>
      <c r="C664" s="35">
        <v>2</v>
      </c>
      <c r="D664" s="35" t="s">
        <v>823</v>
      </c>
      <c r="E6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64" s="36" t="str">
        <f>IF(Table2[[#This Row],[M1A]]="","",Table2[[#This Row],[M1A]]-Table2[[#This Row],[AWAL]])</f>
        <v/>
      </c>
      <c r="I664" s="36" t="str">
        <f>IF(Table2[[#This Row],[M2A]]="","",SUM(Table2[[#This Row],[M2A]]-(IF(Table2[[#This Row],[M1A]]="",Table2[[#This Row],[AWAL]],Table2[[#This Row],[M1A]]))))</f>
        <v/>
      </c>
      <c r="J664" s="37"/>
      <c r="K6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5" spans="1:15">
      <c r="A665" s="33">
        <f>IF(Table2[[#This Row],[TT]]&lt;1,"",COUNT(A$2:A664)+1)</f>
        <v>649</v>
      </c>
      <c r="B665" s="34" t="s">
        <v>824</v>
      </c>
      <c r="C665" s="35">
        <v>4</v>
      </c>
      <c r="D665" s="35" t="s">
        <v>38</v>
      </c>
      <c r="E6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65" s="36" t="str">
        <f>IF(Table2[[#This Row],[M1A]]="","",Table2[[#This Row],[M1A]]-Table2[[#This Row],[AWAL]])</f>
        <v/>
      </c>
      <c r="I665" s="36" t="str">
        <f>IF(Table2[[#This Row],[M2A]]="","",SUM(Table2[[#This Row],[M2A]]-(IF(Table2[[#This Row],[M1A]]="",Table2[[#This Row],[AWAL]],Table2[[#This Row],[M1A]]))))</f>
        <v/>
      </c>
      <c r="J665" s="37"/>
      <c r="K6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6" spans="1:15">
      <c r="A666" s="39">
        <f>IF(Table2[[#This Row],[TT]]&lt;1,"",COUNT(A$2:A665)+1)</f>
        <v>650</v>
      </c>
      <c r="B666" s="34" t="s">
        <v>825</v>
      </c>
      <c r="C666" s="35">
        <v>1</v>
      </c>
      <c r="D666" s="35" t="s">
        <v>38</v>
      </c>
      <c r="E66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6" s="38" t="str">
        <f>IF(Table2[[#This Row],[M1A]]="","",Table2[[#This Row],[M1A]]-Table2[[#This Row],[AWAL]])</f>
        <v/>
      </c>
      <c r="I666" s="36" t="str">
        <f>IF(Table2[[#This Row],[M2A]]="","",SUM(Table2[[#This Row],[M2A]]-(IF(Table2[[#This Row],[M1A]]="",Table2[[#This Row],[AWAL]],Table2[[#This Row],[M1A]]))))</f>
        <v/>
      </c>
      <c r="J666" s="37"/>
      <c r="K6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7" spans="1:15">
      <c r="A667" s="39">
        <f>IF(Table2[[#This Row],[TT]]&lt;1,"",COUNT(A$2:A666)+1)</f>
        <v>651</v>
      </c>
      <c r="B667" s="34" t="s">
        <v>826</v>
      </c>
      <c r="C667" s="35">
        <v>54</v>
      </c>
      <c r="D667" s="35" t="s">
        <v>38</v>
      </c>
      <c r="E66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G667" s="38" t="str">
        <f>IF(Table2[[#This Row],[M1A]]="","",Table2[[#This Row],[M1A]]-Table2[[#This Row],[AWAL]])</f>
        <v/>
      </c>
      <c r="I667" s="36" t="str">
        <f>IF(Table2[[#This Row],[M2A]]="","",SUM(Table2[[#This Row],[M2A]]-(IF(Table2[[#This Row],[M1A]]="",Table2[[#This Row],[AWAL]],Table2[[#This Row],[M1A]]))))</f>
        <v/>
      </c>
      <c r="J667" s="37"/>
      <c r="K6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8" spans="1:15">
      <c r="A668" s="33">
        <f>IF(Table2[[#This Row],[TT]]&lt;1,"",COUNT(A$2:A667)+1)</f>
        <v>652</v>
      </c>
      <c r="B668" s="34" t="s">
        <v>827</v>
      </c>
      <c r="C668" s="35">
        <v>2</v>
      </c>
      <c r="D668" s="35" t="s">
        <v>38</v>
      </c>
      <c r="E6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68" s="36" t="str">
        <f>IF(Table2[[#This Row],[M1A]]="","",Table2[[#This Row],[M1A]]-Table2[[#This Row],[AWAL]])</f>
        <v/>
      </c>
      <c r="I668" s="36" t="str">
        <f>IF(Table2[[#This Row],[M2A]]="","",SUM(Table2[[#This Row],[M2A]]-(IF(Table2[[#This Row],[M1A]]="",Table2[[#This Row],[AWAL]],Table2[[#This Row],[M1A]]))))</f>
        <v/>
      </c>
      <c r="J668" s="37"/>
      <c r="K6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69" spans="1:15">
      <c r="A669" s="33">
        <f>IF(Table2[[#This Row],[TT]]&lt;1,"",COUNT(A$2:A668)+1)</f>
        <v>653</v>
      </c>
      <c r="B669" s="34" t="s">
        <v>828</v>
      </c>
      <c r="C669" s="35">
        <v>9</v>
      </c>
      <c r="D669" s="35" t="s">
        <v>829</v>
      </c>
      <c r="E6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69" s="36" t="str">
        <f>IF(Table2[[#This Row],[M1A]]="","",Table2[[#This Row],[M1A]]-Table2[[#This Row],[AWAL]])</f>
        <v/>
      </c>
      <c r="I669" s="36" t="str">
        <f>IF(Table2[[#This Row],[M2A]]="","",SUM(Table2[[#This Row],[M2A]]-(IF(Table2[[#This Row],[M1A]]="",Table2[[#This Row],[AWAL]],Table2[[#This Row],[M1A]]))))</f>
        <v/>
      </c>
      <c r="J669" s="37"/>
      <c r="K6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0" spans="1:15">
      <c r="A670" s="33">
        <f>IF(Table2[[#This Row],[TT]]&lt;1,"",COUNT(A$2:A669)+1)</f>
        <v>654</v>
      </c>
      <c r="B670" s="34" t="s">
        <v>830</v>
      </c>
      <c r="C670" s="35">
        <v>4</v>
      </c>
      <c r="D670" s="35" t="s">
        <v>59</v>
      </c>
      <c r="E6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70" s="36" t="str">
        <f>IF(Table2[[#This Row],[M1A]]="","",Table2[[#This Row],[M1A]]-Table2[[#This Row],[AWAL]])</f>
        <v/>
      </c>
      <c r="I670" s="36" t="str">
        <f>IF(Table2[[#This Row],[M2A]]="","",SUM(Table2[[#This Row],[M2A]]-(IF(Table2[[#This Row],[M1A]]="",Table2[[#This Row],[AWAL]],Table2[[#This Row],[M1A]]))))</f>
        <v/>
      </c>
      <c r="J670" s="37"/>
      <c r="K6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1" spans="1:15">
      <c r="A671" s="33">
        <f>IF(Table2[[#This Row],[TT]]&lt;1,"",COUNT(A$2:A670)+1)</f>
        <v>655</v>
      </c>
      <c r="B671" s="34" t="s">
        <v>831</v>
      </c>
      <c r="C671" s="35">
        <v>9</v>
      </c>
      <c r="D671" s="35" t="s">
        <v>91</v>
      </c>
      <c r="E6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71" s="36" t="str">
        <f>IF(Table2[[#This Row],[M1A]]="","",Table2[[#This Row],[M1A]]-Table2[[#This Row],[AWAL]])</f>
        <v/>
      </c>
      <c r="I671" s="36" t="str">
        <f>IF(Table2[[#This Row],[M2A]]="","",SUM(Table2[[#This Row],[M2A]]-(IF(Table2[[#This Row],[M1A]]="",Table2[[#This Row],[AWAL]],Table2[[#This Row],[M1A]]))))</f>
        <v/>
      </c>
      <c r="J671" s="37"/>
      <c r="K6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2" spans="1:15">
      <c r="A672" s="33">
        <f>IF(Table2[[#This Row],[TT]]&lt;1,"",COUNT(A$2:A671)+1)</f>
        <v>656</v>
      </c>
      <c r="B672" s="34" t="s">
        <v>832</v>
      </c>
      <c r="C672" s="35">
        <v>16</v>
      </c>
      <c r="D672" s="35" t="s">
        <v>59</v>
      </c>
      <c r="E6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72" s="36" t="str">
        <f>IF(Table2[[#This Row],[M1A]]="","",Table2[[#This Row],[M1A]]-Table2[[#This Row],[AWAL]])</f>
        <v/>
      </c>
      <c r="I672" s="36" t="str">
        <f>IF(Table2[[#This Row],[M2A]]="","",SUM(Table2[[#This Row],[M2A]]-(IF(Table2[[#This Row],[M1A]]="",Table2[[#This Row],[AWAL]],Table2[[#This Row],[M1A]]))))</f>
        <v/>
      </c>
      <c r="J672" s="37"/>
      <c r="K6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3" spans="1:15">
      <c r="A673" s="33">
        <f>IF(Table2[[#This Row],[TT]]&lt;1,"",COUNT(A$2:A672)+1)</f>
        <v>657</v>
      </c>
      <c r="B673" s="34" t="s">
        <v>833</v>
      </c>
      <c r="C673" s="35">
        <v>2</v>
      </c>
      <c r="D673" s="35" t="s">
        <v>59</v>
      </c>
      <c r="E6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73" s="36" t="str">
        <f>IF(Table2[[#This Row],[M1A]]="","",Table2[[#This Row],[M1A]]-Table2[[#This Row],[AWAL]])</f>
        <v/>
      </c>
      <c r="I673" s="36" t="str">
        <f>IF(Table2[[#This Row],[M2A]]="","",SUM(Table2[[#This Row],[M2A]]-(IF(Table2[[#This Row],[M1A]]="",Table2[[#This Row],[AWAL]],Table2[[#This Row],[M1A]]))))</f>
        <v/>
      </c>
      <c r="J673" s="37"/>
      <c r="K6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4" spans="1:15">
      <c r="A674" s="33">
        <f>IF(Table2[[#This Row],[TT]]&lt;1,"",COUNT(A$2:A673)+1)</f>
        <v>658</v>
      </c>
      <c r="B674" s="34" t="s">
        <v>834</v>
      </c>
      <c r="C674" s="35">
        <v>4</v>
      </c>
      <c r="D674" s="35" t="s">
        <v>829</v>
      </c>
      <c r="E6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74" s="36" t="str">
        <f>IF(Table2[[#This Row],[M1A]]="","",Table2[[#This Row],[M1A]]-Table2[[#This Row],[AWAL]])</f>
        <v/>
      </c>
      <c r="I674" s="36" t="str">
        <f>IF(Table2[[#This Row],[M2A]]="","",SUM(Table2[[#This Row],[M2A]]-(IF(Table2[[#This Row],[M1A]]="",Table2[[#This Row],[AWAL]],Table2[[#This Row],[M1A]]))))</f>
        <v/>
      </c>
      <c r="J674" s="37"/>
      <c r="K6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5" spans="1:15">
      <c r="A675" s="33">
        <f>IF(Table2[[#This Row],[TT]]&lt;1,"",COUNT(A$2:A674)+1)</f>
        <v>659</v>
      </c>
      <c r="B675" s="34" t="s">
        <v>835</v>
      </c>
      <c r="C675" s="35">
        <v>1</v>
      </c>
      <c r="D675" s="35" t="s">
        <v>829</v>
      </c>
      <c r="E6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5" s="36" t="str">
        <f>IF(Table2[[#This Row],[M1A]]="","",Table2[[#This Row],[M1A]]-Table2[[#This Row],[AWAL]])</f>
        <v/>
      </c>
      <c r="I675" s="36" t="str">
        <f>IF(Table2[[#This Row],[M2A]]="","",SUM(Table2[[#This Row],[M2A]]-(IF(Table2[[#This Row],[M1A]]="",Table2[[#This Row],[AWAL]],Table2[[#This Row],[M1A]]))))</f>
        <v/>
      </c>
      <c r="J675" s="37"/>
      <c r="K6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6" spans="1:15">
      <c r="A676" s="33">
        <f>IF(Table2[[#This Row],[TT]]&lt;1,"",COUNT(A$2:A675)+1)</f>
        <v>660</v>
      </c>
      <c r="B676" s="34" t="s">
        <v>836</v>
      </c>
      <c r="C676" s="35">
        <v>2</v>
      </c>
      <c r="D676" s="35" t="s">
        <v>38</v>
      </c>
      <c r="E6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76" s="36" t="str">
        <f>IF(Table2[[#This Row],[M1A]]="","",Table2[[#This Row],[M1A]]-Table2[[#This Row],[AWAL]])</f>
        <v/>
      </c>
      <c r="I676" s="36" t="str">
        <f>IF(Table2[[#This Row],[M2A]]="","",SUM(Table2[[#This Row],[M2A]]-(IF(Table2[[#This Row],[M1A]]="",Table2[[#This Row],[AWAL]],Table2[[#This Row],[M1A]]))))</f>
        <v/>
      </c>
      <c r="J676" s="37"/>
      <c r="K6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7" spans="1:15">
      <c r="A677" s="33">
        <f>IF(Table2[[#This Row],[TT]]&lt;1,"",COUNT(A$2:A676)+1)</f>
        <v>661</v>
      </c>
      <c r="B677" s="34" t="s">
        <v>837</v>
      </c>
      <c r="C677" s="35">
        <v>37</v>
      </c>
      <c r="D677" s="35" t="s">
        <v>139</v>
      </c>
      <c r="E6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677" s="36" t="str">
        <f>IF(Table2[[#This Row],[M1A]]="","",Table2[[#This Row],[M1A]]-Table2[[#This Row],[AWAL]])</f>
        <v/>
      </c>
      <c r="I677" s="36" t="str">
        <f>IF(Table2[[#This Row],[M2A]]="","",SUM(Table2[[#This Row],[M2A]]-(IF(Table2[[#This Row],[M1A]]="",Table2[[#This Row],[AWAL]],Table2[[#This Row],[M1A]]))))</f>
        <v/>
      </c>
      <c r="J677" s="37"/>
      <c r="K6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8" spans="1:15">
      <c r="A678" s="33">
        <f>IF(Table2[[#This Row],[TT]]&lt;1,"",COUNT(A$2:A677)+1)</f>
        <v>662</v>
      </c>
      <c r="B678" s="34" t="s">
        <v>838</v>
      </c>
      <c r="C678" s="35">
        <v>1</v>
      </c>
      <c r="D678" s="35" t="s">
        <v>839</v>
      </c>
      <c r="E6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8" s="36" t="str">
        <f>IF(Table2[[#This Row],[M1A]]="","",Table2[[#This Row],[M1A]]-Table2[[#This Row],[AWAL]])</f>
        <v/>
      </c>
      <c r="I678" s="36" t="str">
        <f>IF(Table2[[#This Row],[M2A]]="","",SUM(Table2[[#This Row],[M2A]]-(IF(Table2[[#This Row],[M1A]]="",Table2[[#This Row],[AWAL]],Table2[[#This Row],[M1A]]))))</f>
        <v/>
      </c>
      <c r="J678" s="37"/>
      <c r="K6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79" spans="1:15">
      <c r="A679" s="33">
        <f>IF(Table2[[#This Row],[TT]]&lt;1,"",COUNT(A$2:A678)+1)</f>
        <v>663</v>
      </c>
      <c r="B679" s="34" t="s">
        <v>840</v>
      </c>
      <c r="C679" s="35">
        <v>36</v>
      </c>
      <c r="D679" s="35" t="s">
        <v>28</v>
      </c>
      <c r="E6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679" s="36">
        <v>34</v>
      </c>
      <c r="G679" s="36">
        <f>IF(Table2[[#This Row],[M1A]]="","",Table2[[#This Row],[M1A]]-Table2[[#This Row],[AWAL]])</f>
        <v>-2</v>
      </c>
      <c r="I679" s="36" t="str">
        <f>IF(Table2[[#This Row],[M2A]]="","",SUM(Table2[[#This Row],[M2A]]-(IF(Table2[[#This Row],[M1A]]="",Table2[[#This Row],[AWAL]],Table2[[#This Row],[M1A]]))))</f>
        <v/>
      </c>
      <c r="J679" s="37"/>
      <c r="K6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6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680" spans="1:15">
      <c r="A680" s="33">
        <f>IF(Table2[[#This Row],[TT]]&lt;1,"",COUNT(A$2:A679)+1)</f>
        <v>664</v>
      </c>
      <c r="B680" s="34" t="s">
        <v>841</v>
      </c>
      <c r="C680" s="35">
        <v>12</v>
      </c>
      <c r="D680" s="35">
        <v>2000</v>
      </c>
      <c r="E6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680" s="36" t="str">
        <f>IF(Table2[[#This Row],[M1A]]="","",Table2[[#This Row],[M1A]]-Table2[[#This Row],[AWAL]])</f>
        <v/>
      </c>
      <c r="I680" s="36" t="str">
        <f>IF(Table2[[#This Row],[M2A]]="","",SUM(Table2[[#This Row],[M2A]]-(IF(Table2[[#This Row],[M1A]]="",Table2[[#This Row],[AWAL]],Table2[[#This Row],[M1A]]))))</f>
        <v/>
      </c>
      <c r="J680" s="37"/>
      <c r="K6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1" spans="1:15">
      <c r="A681" s="33">
        <f>IF(Table2[[#This Row],[TT]]&lt;1,"",COUNT(A$2:A680)+1)</f>
        <v>665</v>
      </c>
      <c r="B681" s="34" t="s">
        <v>842</v>
      </c>
      <c r="C681" s="35">
        <v>10</v>
      </c>
      <c r="D681" s="35" t="s">
        <v>38</v>
      </c>
      <c r="E6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681" s="36">
        <v>8</v>
      </c>
      <c r="G681" s="36">
        <f>IF(Table2[[#This Row],[M1A]]="","",Table2[[#This Row],[M1A]]-Table2[[#This Row],[AWAL]])</f>
        <v>-2</v>
      </c>
      <c r="I681" s="36" t="str">
        <f>IF(Table2[[#This Row],[M2A]]="","",SUM(Table2[[#This Row],[M2A]]-(IF(Table2[[#This Row],[M1A]]="",Table2[[#This Row],[AWAL]],Table2[[#This Row],[M1A]]))))</f>
        <v/>
      </c>
      <c r="J681" s="37"/>
      <c r="K6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6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682" spans="1:15">
      <c r="A682" s="33" t="str">
        <f>IF(Table2[[#This Row],[TT]]&lt;1,"",COUNT(A$2:A681)+1)</f>
        <v/>
      </c>
      <c r="B682" s="34" t="s">
        <v>2860</v>
      </c>
      <c r="C682" s="35">
        <v>17</v>
      </c>
      <c r="D682" s="35" t="s">
        <v>2728</v>
      </c>
      <c r="E6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82" s="36">
        <v>0</v>
      </c>
      <c r="G682" s="36">
        <f>IF(Table2[[#This Row],[M1A]]="","",Table2[[#This Row],[M1A]]-Table2[[#This Row],[AWAL]])</f>
        <v>-17</v>
      </c>
      <c r="I682" s="36" t="str">
        <f>IF(Table2[[#This Row],[M2A]]="","",SUM(Table2[[#This Row],[M2A]]-(IF(Table2[[#This Row],[M1A]]="",Table2[[#This Row],[AWAL]],Table2[[#This Row],[M1A]]))))</f>
        <v/>
      </c>
      <c r="J682" s="37"/>
      <c r="K6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M1:H(-17)  </v>
      </c>
      <c r="O6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M1-17 </v>
      </c>
    </row>
    <row r="683" spans="1:15">
      <c r="A683" s="33" t="str">
        <f>IF(Table2[[#This Row],[TT]]&lt;1,"",COUNT(A$2:A682)+1)</f>
        <v/>
      </c>
      <c r="B683" s="34" t="s">
        <v>843</v>
      </c>
      <c r="C683" s="35">
        <v>1</v>
      </c>
      <c r="D683" s="35" t="s">
        <v>11</v>
      </c>
      <c r="E6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83" s="36">
        <v>0</v>
      </c>
      <c r="G683" s="36">
        <f>IF(Table2[[#This Row],[M1A]]="","",Table2[[#This Row],[M1A]]-Table2[[#This Row],[AWAL]])</f>
        <v>-1</v>
      </c>
      <c r="I683" s="36" t="str">
        <f>IF(Table2[[#This Row],[M2A]]="","",SUM(Table2[[#This Row],[M2A]]-(IF(Table2[[#This Row],[M1A]]="",Table2[[#This Row],[AWAL]],Table2[[#This Row],[M1A]]))))</f>
        <v/>
      </c>
      <c r="J683" s="37"/>
      <c r="K6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6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84" spans="1:15">
      <c r="A684" s="33">
        <f>IF(Table2[[#This Row],[TT]]&lt;1,"",COUNT(A$2:A683)+1)</f>
        <v>666</v>
      </c>
      <c r="B684" s="41" t="s">
        <v>844</v>
      </c>
      <c r="C684" s="42">
        <v>11</v>
      </c>
      <c r="D684" s="42" t="s">
        <v>91</v>
      </c>
      <c r="E6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684" s="36" t="str">
        <f>IF(Table2[[#This Row],[M1A]]="","",Table2[[#This Row],[M1A]]-Table2[[#This Row],[AWAL]])</f>
        <v/>
      </c>
      <c r="I684" s="36" t="str">
        <f>IF(Table2[[#This Row],[M2A]]="","",SUM(Table2[[#This Row],[M2A]]-(IF(Table2[[#This Row],[M1A]]="",Table2[[#This Row],[AWAL]],Table2[[#This Row],[M1A]]))))</f>
        <v/>
      </c>
      <c r="J684" s="37"/>
      <c r="K6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5" spans="1:15">
      <c r="A685" s="33">
        <f>IF(Table2[[#This Row],[TT]]&lt;1,"",COUNT(A$2:A684)+1)</f>
        <v>667</v>
      </c>
      <c r="B685" s="41" t="s">
        <v>845</v>
      </c>
      <c r="C685" s="42">
        <v>3</v>
      </c>
      <c r="D685" s="42" t="s">
        <v>262</v>
      </c>
      <c r="E6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85" s="36" t="str">
        <f>IF(Table2[[#This Row],[M1A]]="","",Table2[[#This Row],[M1A]]-Table2[[#This Row],[AWAL]])</f>
        <v/>
      </c>
      <c r="I685" s="36" t="str">
        <f>IF(Table2[[#This Row],[M2A]]="","",SUM(Table2[[#This Row],[M2A]]-(IF(Table2[[#This Row],[M1A]]="",Table2[[#This Row],[AWAL]],Table2[[#This Row],[M1A]]))))</f>
        <v/>
      </c>
      <c r="J685" s="37"/>
      <c r="K6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6" spans="1:15">
      <c r="A686" s="33">
        <f>IF(Table2[[#This Row],[TT]]&lt;1,"",COUNT(A$2:A685)+1)</f>
        <v>668</v>
      </c>
      <c r="B686" s="50" t="s">
        <v>846</v>
      </c>
      <c r="C686" s="51">
        <v>5</v>
      </c>
      <c r="D686" s="51" t="s">
        <v>178</v>
      </c>
      <c r="E6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86" s="36" t="str">
        <f>IF(Table2[[#This Row],[M1A]]="","",Table2[[#This Row],[M1A]]-Table2[[#This Row],[AWAL]])</f>
        <v/>
      </c>
      <c r="I686" s="36" t="str">
        <f>IF(Table2[[#This Row],[M2A]]="","",SUM(Table2[[#This Row],[M2A]]-(IF(Table2[[#This Row],[M1A]]="",Table2[[#This Row],[AWAL]],Table2[[#This Row],[M1A]]))))</f>
        <v/>
      </c>
      <c r="J686" s="37"/>
      <c r="K6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7" spans="1:15">
      <c r="A687" s="33">
        <f>IF(Table2[[#This Row],[TT]]&lt;1,"",COUNT(A$2:A686)+1)</f>
        <v>669</v>
      </c>
      <c r="B687" s="50" t="s">
        <v>847</v>
      </c>
      <c r="C687" s="51">
        <v>3</v>
      </c>
      <c r="D687" s="51" t="s">
        <v>829</v>
      </c>
      <c r="E6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87" s="36" t="str">
        <f>IF(Table2[[#This Row],[M1A]]="","",Table2[[#This Row],[M1A]]-Table2[[#This Row],[AWAL]])</f>
        <v/>
      </c>
      <c r="I687" s="36" t="str">
        <f>IF(Table2[[#This Row],[M2A]]="","",SUM(Table2[[#This Row],[M2A]]-(IF(Table2[[#This Row],[M1A]]="",Table2[[#This Row],[AWAL]],Table2[[#This Row],[M1A]]))))</f>
        <v/>
      </c>
      <c r="J687" s="37"/>
      <c r="K6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88" spans="1:15">
      <c r="A688" s="33">
        <f>IF(Table2[[#This Row],[TT]]&lt;1,"",COUNT(A$2:A687)+1)</f>
        <v>670</v>
      </c>
      <c r="B688" s="34" t="s">
        <v>848</v>
      </c>
      <c r="C688" s="35">
        <v>3</v>
      </c>
      <c r="D688" s="35" t="s">
        <v>829</v>
      </c>
      <c r="E6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688" s="36">
        <v>2</v>
      </c>
      <c r="G688" s="36">
        <f>IF(Table2[[#This Row],[M1A]]="","",Table2[[#This Row],[M1A]]-Table2[[#This Row],[AWAL]])</f>
        <v>-1</v>
      </c>
      <c r="I688" s="36" t="str">
        <f>IF(Table2[[#This Row],[M2A]]="","",SUM(Table2[[#This Row],[M2A]]-(IF(Table2[[#This Row],[M1A]]="",Table2[[#This Row],[AWAL]],Table2[[#This Row],[M1A]]))))</f>
        <v/>
      </c>
      <c r="J688" s="37"/>
      <c r="K6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6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689" spans="1:15">
      <c r="A689" s="33">
        <f>IF(Table2[[#This Row],[TT]]&lt;1,"",COUNT(A$2:A688)+1)</f>
        <v>671</v>
      </c>
      <c r="B689" s="34" t="s">
        <v>849</v>
      </c>
      <c r="C689" s="35">
        <v>3</v>
      </c>
      <c r="D689" s="35" t="s">
        <v>38</v>
      </c>
      <c r="E6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89" s="36" t="str">
        <f>IF(Table2[[#This Row],[M1A]]="","",Table2[[#This Row],[M1A]]-Table2[[#This Row],[AWAL]])</f>
        <v/>
      </c>
      <c r="I689" s="36" t="str">
        <f>IF(Table2[[#This Row],[M2A]]="","",SUM(Table2[[#This Row],[M2A]]-(IF(Table2[[#This Row],[M1A]]="",Table2[[#This Row],[AWAL]],Table2[[#This Row],[M1A]]))))</f>
        <v/>
      </c>
      <c r="J689" s="37"/>
      <c r="K6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0" spans="1:15">
      <c r="A690" s="33">
        <f>IF(Table2[[#This Row],[TT]]&lt;1,"",COUNT(A$2:A689)+1)</f>
        <v>672</v>
      </c>
      <c r="B690" s="34" t="s">
        <v>850</v>
      </c>
      <c r="C690" s="35">
        <v>8</v>
      </c>
      <c r="D690" s="35" t="s">
        <v>38</v>
      </c>
      <c r="E6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90" s="36" t="str">
        <f>IF(Table2[[#This Row],[M1A]]="","",Table2[[#This Row],[M1A]]-Table2[[#This Row],[AWAL]])</f>
        <v/>
      </c>
      <c r="I690" s="36" t="str">
        <f>IF(Table2[[#This Row],[M2A]]="","",SUM(Table2[[#This Row],[M2A]]-(IF(Table2[[#This Row],[M1A]]="",Table2[[#This Row],[AWAL]],Table2[[#This Row],[M1A]]))))</f>
        <v/>
      </c>
      <c r="J690" s="37"/>
      <c r="K6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1" spans="1:15">
      <c r="A691" s="33">
        <f>IF(Table2[[#This Row],[TT]]&lt;1,"",COUNT(A$2:A690)+1)</f>
        <v>673</v>
      </c>
      <c r="B691" s="34" t="s">
        <v>851</v>
      </c>
      <c r="C691" s="35">
        <v>1</v>
      </c>
      <c r="D691" s="35" t="s">
        <v>145</v>
      </c>
      <c r="E6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1" s="36" t="str">
        <f>IF(Table2[[#This Row],[M1A]]="","",Table2[[#This Row],[M1A]]-Table2[[#This Row],[AWAL]])</f>
        <v/>
      </c>
      <c r="I691" s="36" t="str">
        <f>IF(Table2[[#This Row],[M2A]]="","",SUM(Table2[[#This Row],[M2A]]-(IF(Table2[[#This Row],[M1A]]="",Table2[[#This Row],[AWAL]],Table2[[#This Row],[M1A]]))))</f>
        <v/>
      </c>
      <c r="J691" s="37"/>
      <c r="K6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2" spans="1:15">
      <c r="A692" s="33">
        <f>IF(Table2[[#This Row],[TT]]&lt;1,"",COUNT(A$2:A691)+1)</f>
        <v>674</v>
      </c>
      <c r="B692" s="34" t="s">
        <v>852</v>
      </c>
      <c r="C692" s="35">
        <v>1</v>
      </c>
      <c r="D692" s="35">
        <v>430</v>
      </c>
      <c r="E6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2" s="36" t="str">
        <f>IF(Table2[[#This Row],[M1A]]="","",Table2[[#This Row],[M1A]]-Table2[[#This Row],[AWAL]])</f>
        <v/>
      </c>
      <c r="I692" s="36" t="str">
        <f>IF(Table2[[#This Row],[M2A]]="","",SUM(Table2[[#This Row],[M2A]]-(IF(Table2[[#This Row],[M1A]]="",Table2[[#This Row],[AWAL]],Table2[[#This Row],[M1A]]))))</f>
        <v/>
      </c>
      <c r="J692" s="37"/>
      <c r="K6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3" spans="1:15">
      <c r="A693" s="33">
        <f>IF(Table2[[#This Row],[TT]]&lt;1,"",COUNT(A$2:A692)+1)</f>
        <v>675</v>
      </c>
      <c r="B693" s="34" t="s">
        <v>853</v>
      </c>
      <c r="C693" s="35">
        <v>2</v>
      </c>
      <c r="D693" s="35" t="s">
        <v>91</v>
      </c>
      <c r="E6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93" s="36" t="str">
        <f>IF(Table2[[#This Row],[M1A]]="","",Table2[[#This Row],[M1A]]-Table2[[#This Row],[AWAL]])</f>
        <v/>
      </c>
      <c r="I693" s="36" t="str">
        <f>IF(Table2[[#This Row],[M2A]]="","",SUM(Table2[[#This Row],[M2A]]-(IF(Table2[[#This Row],[M1A]]="",Table2[[#This Row],[AWAL]],Table2[[#This Row],[M1A]]))))</f>
        <v/>
      </c>
      <c r="J693" s="37"/>
      <c r="K6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4" spans="1:15">
      <c r="A694" s="33">
        <f>IF(Table2[[#This Row],[TT]]&lt;1,"",COUNT(A$2:A693)+1)</f>
        <v>676</v>
      </c>
      <c r="B694" s="34" t="s">
        <v>854</v>
      </c>
      <c r="C694" s="35">
        <v>2</v>
      </c>
      <c r="D694" s="35" t="s">
        <v>67</v>
      </c>
      <c r="E6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94" s="36" t="str">
        <f>IF(Table2[[#This Row],[M1A]]="","",Table2[[#This Row],[M1A]]-Table2[[#This Row],[AWAL]])</f>
        <v/>
      </c>
      <c r="I694" s="36" t="str">
        <f>IF(Table2[[#This Row],[M2A]]="","",SUM(Table2[[#This Row],[M2A]]-(IF(Table2[[#This Row],[M1A]]="",Table2[[#This Row],[AWAL]],Table2[[#This Row],[M1A]]))))</f>
        <v/>
      </c>
      <c r="J694" s="37"/>
      <c r="K6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5" spans="1:15">
      <c r="A695" s="33">
        <f>IF(Table2[[#This Row],[TT]]&lt;1,"",COUNT(A$2:A694)+1)</f>
        <v>677</v>
      </c>
      <c r="B695" s="34" t="s">
        <v>855</v>
      </c>
      <c r="C695" s="35">
        <v>31</v>
      </c>
      <c r="D695" s="35" t="s">
        <v>64</v>
      </c>
      <c r="E6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695" s="36">
        <v>29</v>
      </c>
      <c r="G695" s="36">
        <f>IF(Table2[[#This Row],[M1A]]="","",Table2[[#This Row],[M1A]]-Table2[[#This Row],[AWAL]])</f>
        <v>-2</v>
      </c>
      <c r="I695" s="36" t="str">
        <f>IF(Table2[[#This Row],[M2A]]="","",SUM(Table2[[#This Row],[M2A]]-(IF(Table2[[#This Row],[M1A]]="",Table2[[#This Row],[AWAL]],Table2[[#This Row],[M1A]]))))</f>
        <v/>
      </c>
      <c r="J695" s="37"/>
      <c r="K6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6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696" spans="1:15">
      <c r="A696" s="33">
        <f>IF(Table2[[#This Row],[TT]]&lt;1,"",COUNT(A$2:A695)+1)</f>
        <v>678</v>
      </c>
      <c r="B696" s="34" t="s">
        <v>856</v>
      </c>
      <c r="C696" s="35">
        <v>46</v>
      </c>
      <c r="D696" s="35" t="s">
        <v>91</v>
      </c>
      <c r="E6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696" s="36" t="str">
        <f>IF(Table2[[#This Row],[M1A]]="","",Table2[[#This Row],[M1A]]-Table2[[#This Row],[AWAL]])</f>
        <v/>
      </c>
      <c r="I696" s="36" t="str">
        <f>IF(Table2[[#This Row],[M2A]]="","",SUM(Table2[[#This Row],[M2A]]-(IF(Table2[[#This Row],[M1A]]="",Table2[[#This Row],[AWAL]],Table2[[#This Row],[M1A]]))))</f>
        <v/>
      </c>
      <c r="J696" s="37"/>
      <c r="K6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7" spans="1:15">
      <c r="A697" s="33">
        <f>IF(Table2[[#This Row],[TT]]&lt;1,"",COUNT(A$2:A696)+1)</f>
        <v>679</v>
      </c>
      <c r="B697" s="34" t="s">
        <v>857</v>
      </c>
      <c r="C697" s="35">
        <v>3</v>
      </c>
      <c r="D697" s="35">
        <v>96</v>
      </c>
      <c r="E6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97" s="36" t="str">
        <f>IF(Table2[[#This Row],[M1A]]="","",Table2[[#This Row],[M1A]]-Table2[[#This Row],[AWAL]])</f>
        <v/>
      </c>
      <c r="I697" s="36" t="str">
        <f>IF(Table2[[#This Row],[M2A]]="","",SUM(Table2[[#This Row],[M2A]]-(IF(Table2[[#This Row],[M1A]]="",Table2[[#This Row],[AWAL]],Table2[[#This Row],[M1A]]))))</f>
        <v/>
      </c>
      <c r="J697" s="37"/>
      <c r="K6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8" spans="1:15">
      <c r="A698" s="33">
        <f>IF(Table2[[#This Row],[TT]]&lt;1,"",COUNT(A$2:A697)+1)</f>
        <v>680</v>
      </c>
      <c r="B698" s="34" t="s">
        <v>858</v>
      </c>
      <c r="C698" s="35">
        <v>23</v>
      </c>
      <c r="D698" s="35" t="s">
        <v>28</v>
      </c>
      <c r="E6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698" s="36" t="str">
        <f>IF(Table2[[#This Row],[M1A]]="","",Table2[[#This Row],[M1A]]-Table2[[#This Row],[AWAL]])</f>
        <v/>
      </c>
      <c r="I698" s="36" t="str">
        <f>IF(Table2[[#This Row],[M2A]]="","",SUM(Table2[[#This Row],[M2A]]-(IF(Table2[[#This Row],[M1A]]="",Table2[[#This Row],[AWAL]],Table2[[#This Row],[M1A]]))))</f>
        <v/>
      </c>
      <c r="J698" s="37"/>
      <c r="K6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699" spans="1:15">
      <c r="A699" s="33">
        <f>IF(Table2[[#This Row],[TT]]&lt;1,"",COUNT(A$2:A698)+1)</f>
        <v>681</v>
      </c>
      <c r="B699" s="34" t="s">
        <v>859</v>
      </c>
      <c r="C699" s="35">
        <v>8</v>
      </c>
      <c r="D699" s="35" t="s">
        <v>78</v>
      </c>
      <c r="E6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99" s="36" t="str">
        <f>IF(Table2[[#This Row],[M1A]]="","",Table2[[#This Row],[M1A]]-Table2[[#This Row],[AWAL]])</f>
        <v/>
      </c>
      <c r="I699" s="36" t="str">
        <f>IF(Table2[[#This Row],[M2A]]="","",SUM(Table2[[#This Row],[M2A]]-(IF(Table2[[#This Row],[M1A]]="",Table2[[#This Row],[AWAL]],Table2[[#This Row],[M1A]]))))</f>
        <v/>
      </c>
      <c r="J699" s="37"/>
      <c r="K6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6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6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0" spans="1:15">
      <c r="A700" s="33">
        <f>IF(Table2[[#This Row],[TT]]&lt;1,"",COUNT(A$2:A699)+1)</f>
        <v>682</v>
      </c>
      <c r="B700" s="34" t="s">
        <v>860</v>
      </c>
      <c r="C700" s="35">
        <v>63</v>
      </c>
      <c r="D700" s="35" t="s">
        <v>861</v>
      </c>
      <c r="E7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700" s="36" t="str">
        <f>IF(Table2[[#This Row],[M1A]]="","",Table2[[#This Row],[M1A]]-Table2[[#This Row],[AWAL]])</f>
        <v/>
      </c>
      <c r="I700" s="36" t="str">
        <f>IF(Table2[[#This Row],[M2A]]="","",SUM(Table2[[#This Row],[M2A]]-(IF(Table2[[#This Row],[M1A]]="",Table2[[#This Row],[AWAL]],Table2[[#This Row],[M1A]]))))</f>
        <v/>
      </c>
      <c r="J700" s="37"/>
      <c r="K7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1" spans="1:15">
      <c r="A701" s="33">
        <f>IF(Table2[[#This Row],[TT]]&lt;1,"",COUNT(A$2:A700)+1)</f>
        <v>683</v>
      </c>
      <c r="B701" s="34" t="s">
        <v>862</v>
      </c>
      <c r="C701" s="35">
        <v>26</v>
      </c>
      <c r="D701" s="35" t="s">
        <v>91</v>
      </c>
      <c r="E7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701" s="36" t="str">
        <f>IF(Table2[[#This Row],[M1A]]="","",Table2[[#This Row],[M1A]]-Table2[[#This Row],[AWAL]])</f>
        <v/>
      </c>
      <c r="I701" s="36" t="str">
        <f>IF(Table2[[#This Row],[M2A]]="","",SUM(Table2[[#This Row],[M2A]]-(IF(Table2[[#This Row],[M1A]]="",Table2[[#This Row],[AWAL]],Table2[[#This Row],[M1A]]))))</f>
        <v/>
      </c>
      <c r="J701" s="37"/>
      <c r="K7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2" spans="1:15">
      <c r="A702" s="33">
        <f>IF(Table2[[#This Row],[TT]]&lt;1,"",COUNT(A$2:A701)+1)</f>
        <v>684</v>
      </c>
      <c r="B702" s="34" t="s">
        <v>863</v>
      </c>
      <c r="C702" s="35">
        <v>6</v>
      </c>
      <c r="D702" s="35" t="s">
        <v>28</v>
      </c>
      <c r="E7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02" s="36" t="str">
        <f>IF(Table2[[#This Row],[M1A]]="","",Table2[[#This Row],[M1A]]-Table2[[#This Row],[AWAL]])</f>
        <v/>
      </c>
      <c r="I702" s="36" t="str">
        <f>IF(Table2[[#This Row],[M2A]]="","",SUM(Table2[[#This Row],[M2A]]-(IF(Table2[[#This Row],[M1A]]="",Table2[[#This Row],[AWAL]],Table2[[#This Row],[M1A]]))))</f>
        <v/>
      </c>
      <c r="J702" s="37"/>
      <c r="K7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3" spans="1:15">
      <c r="A703" s="33">
        <f>IF(Table2[[#This Row],[TT]]&lt;1,"",COUNT(A$2:A702)+1)</f>
        <v>685</v>
      </c>
      <c r="B703" s="34" t="s">
        <v>864</v>
      </c>
      <c r="C703" s="35">
        <v>39</v>
      </c>
      <c r="D703" s="35" t="s">
        <v>11</v>
      </c>
      <c r="E7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703" s="36" t="str">
        <f>IF(Table2[[#This Row],[M1A]]="","",Table2[[#This Row],[M1A]]-Table2[[#This Row],[AWAL]])</f>
        <v/>
      </c>
      <c r="I703" s="36" t="str">
        <f>IF(Table2[[#This Row],[M2A]]="","",SUM(Table2[[#This Row],[M2A]]-(IF(Table2[[#This Row],[M1A]]="",Table2[[#This Row],[AWAL]],Table2[[#This Row],[M1A]]))))</f>
        <v/>
      </c>
      <c r="J703" s="37"/>
      <c r="K7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4" spans="1:15">
      <c r="A704" s="33">
        <f>IF(Table2[[#This Row],[TT]]&lt;1,"",COUNT(A$2:A703)+1)</f>
        <v>686</v>
      </c>
      <c r="B704" s="34" t="s">
        <v>865</v>
      </c>
      <c r="C704" s="35">
        <v>4</v>
      </c>
      <c r="D704" s="35" t="s">
        <v>106</v>
      </c>
      <c r="E7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04" s="36" t="str">
        <f>IF(Table2[[#This Row],[M1A]]="","",Table2[[#This Row],[M1A]]-Table2[[#This Row],[AWAL]])</f>
        <v/>
      </c>
      <c r="I704" s="36" t="str">
        <f>IF(Table2[[#This Row],[M2A]]="","",SUM(Table2[[#This Row],[M2A]]-(IF(Table2[[#This Row],[M1A]]="",Table2[[#This Row],[AWAL]],Table2[[#This Row],[M1A]]))))</f>
        <v/>
      </c>
      <c r="J704" s="37"/>
      <c r="K7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5" spans="1:15">
      <c r="A705" s="33">
        <f>IF(Table2[[#This Row],[TT]]&lt;1,"",COUNT(A$2:A704)+1)</f>
        <v>687</v>
      </c>
      <c r="B705" s="34" t="s">
        <v>866</v>
      </c>
      <c r="C705" s="35">
        <v>21</v>
      </c>
      <c r="D705" s="35" t="s">
        <v>91</v>
      </c>
      <c r="E7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705" s="36" t="str">
        <f>IF(Table2[[#This Row],[M1A]]="","",Table2[[#This Row],[M1A]]-Table2[[#This Row],[AWAL]])</f>
        <v/>
      </c>
      <c r="I705" s="36" t="str">
        <f>IF(Table2[[#This Row],[M2A]]="","",SUM(Table2[[#This Row],[M2A]]-(IF(Table2[[#This Row],[M1A]]="",Table2[[#This Row],[AWAL]],Table2[[#This Row],[M1A]]))))</f>
        <v/>
      </c>
      <c r="J705" s="37"/>
      <c r="K7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6" spans="1:15">
      <c r="A706" s="33">
        <f>IF(Table2[[#This Row],[TT]]&lt;1,"",COUNT(A$2:A705)+1)</f>
        <v>688</v>
      </c>
      <c r="B706" s="34" t="s">
        <v>867</v>
      </c>
      <c r="C706" s="35">
        <v>2</v>
      </c>
      <c r="D706" s="35" t="s">
        <v>91</v>
      </c>
      <c r="E7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06" s="36" t="str">
        <f>IF(Table2[[#This Row],[M1A]]="","",Table2[[#This Row],[M1A]]-Table2[[#This Row],[AWAL]])</f>
        <v/>
      </c>
      <c r="I706" s="36" t="str">
        <f>IF(Table2[[#This Row],[M2A]]="","",SUM(Table2[[#This Row],[M2A]]-(IF(Table2[[#This Row],[M1A]]="",Table2[[#This Row],[AWAL]],Table2[[#This Row],[M1A]]))))</f>
        <v/>
      </c>
      <c r="J706" s="37"/>
      <c r="K7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7" spans="1:15">
      <c r="A707" s="33">
        <f>IF(Table2[[#This Row],[TT]]&lt;1,"",COUNT(A$2:A706)+1)</f>
        <v>689</v>
      </c>
      <c r="B707" s="34" t="s">
        <v>868</v>
      </c>
      <c r="C707" s="35">
        <v>3</v>
      </c>
      <c r="D707" s="35" t="s">
        <v>91</v>
      </c>
      <c r="E7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07" s="36" t="str">
        <f>IF(Table2[[#This Row],[M1A]]="","",Table2[[#This Row],[M1A]]-Table2[[#This Row],[AWAL]])</f>
        <v/>
      </c>
      <c r="I707" s="36" t="str">
        <f>IF(Table2[[#This Row],[M2A]]="","",SUM(Table2[[#This Row],[M2A]]-(IF(Table2[[#This Row],[M1A]]="",Table2[[#This Row],[AWAL]],Table2[[#This Row],[M1A]]))))</f>
        <v/>
      </c>
      <c r="J707" s="37"/>
      <c r="K7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8" spans="1:15">
      <c r="A708" s="33">
        <f>IF(Table2[[#This Row],[TT]]&lt;1,"",COUNT(A$2:A707)+1)</f>
        <v>690</v>
      </c>
      <c r="B708" s="34" t="s">
        <v>869</v>
      </c>
      <c r="C708" s="35">
        <v>15</v>
      </c>
      <c r="D708" s="35" t="s">
        <v>91</v>
      </c>
      <c r="E7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708" s="36" t="str">
        <f>IF(Table2[[#This Row],[M1A]]="","",Table2[[#This Row],[M1A]]-Table2[[#This Row],[AWAL]])</f>
        <v/>
      </c>
      <c r="I708" s="36" t="str">
        <f>IF(Table2[[#This Row],[M2A]]="","",SUM(Table2[[#This Row],[M2A]]-(IF(Table2[[#This Row],[M1A]]="",Table2[[#This Row],[AWAL]],Table2[[#This Row],[M1A]]))))</f>
        <v/>
      </c>
      <c r="J708" s="37"/>
      <c r="K7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09" spans="1:15">
      <c r="A709" s="33">
        <f>IF(Table2[[#This Row],[TT]]&lt;1,"",COUNT(A$2:A708)+1)</f>
        <v>691</v>
      </c>
      <c r="B709" s="34" t="s">
        <v>870</v>
      </c>
      <c r="C709" s="35">
        <v>4</v>
      </c>
      <c r="D709" s="35" t="s">
        <v>262</v>
      </c>
      <c r="E7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09" s="36" t="str">
        <f>IF(Table2[[#This Row],[M1A]]="","",Table2[[#This Row],[M1A]]-Table2[[#This Row],[AWAL]])</f>
        <v/>
      </c>
      <c r="I709" s="36" t="str">
        <f>IF(Table2[[#This Row],[M2A]]="","",SUM(Table2[[#This Row],[M2A]]-(IF(Table2[[#This Row],[M1A]]="",Table2[[#This Row],[AWAL]],Table2[[#This Row],[M1A]]))))</f>
        <v/>
      </c>
      <c r="J709" s="37"/>
      <c r="K7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0" spans="1:15">
      <c r="A710" s="33">
        <f>IF(Table2[[#This Row],[TT]]&lt;1,"",COUNT(A$2:A709)+1)</f>
        <v>692</v>
      </c>
      <c r="B710" s="34" t="s">
        <v>871</v>
      </c>
      <c r="C710" s="35">
        <v>4</v>
      </c>
      <c r="D710" s="35" t="s">
        <v>91</v>
      </c>
      <c r="E7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10" s="36" t="str">
        <f>IF(Table2[[#This Row],[M1A]]="","",Table2[[#This Row],[M1A]]-Table2[[#This Row],[AWAL]])</f>
        <v/>
      </c>
      <c r="I710" s="36" t="str">
        <f>IF(Table2[[#This Row],[M2A]]="","",SUM(Table2[[#This Row],[M2A]]-(IF(Table2[[#This Row],[M1A]]="",Table2[[#This Row],[AWAL]],Table2[[#This Row],[M1A]]))))</f>
        <v/>
      </c>
      <c r="J710" s="37"/>
      <c r="K7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1" spans="1:15">
      <c r="A711" s="33">
        <f>IF(Table2[[#This Row],[TT]]&lt;1,"",COUNT(A$2:A710)+1)</f>
        <v>693</v>
      </c>
      <c r="B711" s="34" t="s">
        <v>872</v>
      </c>
      <c r="C711" s="35">
        <v>42</v>
      </c>
      <c r="D711" s="35" t="s">
        <v>32</v>
      </c>
      <c r="E7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11" s="36" t="str">
        <f>IF(Table2[[#This Row],[M1A]]="","",Table2[[#This Row],[M1A]]-Table2[[#This Row],[AWAL]])</f>
        <v/>
      </c>
      <c r="I711" s="36" t="str">
        <f>IF(Table2[[#This Row],[M2A]]="","",SUM(Table2[[#This Row],[M2A]]-(IF(Table2[[#This Row],[M1A]]="",Table2[[#This Row],[AWAL]],Table2[[#This Row],[M1A]]))))</f>
        <v/>
      </c>
      <c r="J711" s="37"/>
      <c r="K7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2" spans="1:15">
      <c r="A712" s="33">
        <f>IF(Table2[[#This Row],[TT]]&lt;1,"",COUNT(A$2:A711)+1)</f>
        <v>694</v>
      </c>
      <c r="B712" s="34" t="s">
        <v>2861</v>
      </c>
      <c r="C712" s="35">
        <v>2</v>
      </c>
      <c r="D712" s="35" t="s">
        <v>170</v>
      </c>
      <c r="E7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12" s="36" t="str">
        <f>IF(Table2[[#This Row],[M1A]]="","",Table2[[#This Row],[M1A]]-Table2[[#This Row],[AWAL]])</f>
        <v/>
      </c>
      <c r="I712" s="36" t="str">
        <f>IF(Table2[[#This Row],[M2A]]="","",SUM(Table2[[#This Row],[M2A]]-(IF(Table2[[#This Row],[M1A]]="",Table2[[#This Row],[AWAL]],Table2[[#This Row],[M1A]]))))</f>
        <v/>
      </c>
      <c r="J712" s="37"/>
      <c r="K7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3" spans="1:15">
      <c r="A713" s="33">
        <f>IF(Table2[[#This Row],[TT]]&lt;1,"",COUNT(A$2:A712)+1)</f>
        <v>695</v>
      </c>
      <c r="B713" s="34" t="s">
        <v>2862</v>
      </c>
      <c r="C713" s="35">
        <v>20</v>
      </c>
      <c r="D713" s="35" t="s">
        <v>2674</v>
      </c>
      <c r="E7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713" s="36" t="str">
        <f>IF(Table2[[#This Row],[M1A]]="","",Table2[[#This Row],[M1A]]-Table2[[#This Row],[AWAL]])</f>
        <v/>
      </c>
      <c r="I713" s="36" t="str">
        <f>IF(Table2[[#This Row],[M2A]]="","",SUM(Table2[[#This Row],[M2A]]-(IF(Table2[[#This Row],[M1A]]="",Table2[[#This Row],[AWAL]],Table2[[#This Row],[M1A]]))))</f>
        <v/>
      </c>
      <c r="J713" s="37"/>
      <c r="K7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4" spans="1:15">
      <c r="A714" s="33">
        <f>IF(Table2[[#This Row],[TT]]&lt;1,"",COUNT(A$2:A713)+1)</f>
        <v>696</v>
      </c>
      <c r="B714" s="34" t="s">
        <v>873</v>
      </c>
      <c r="C714" s="35">
        <v>7</v>
      </c>
      <c r="D714" s="35" t="s">
        <v>86</v>
      </c>
      <c r="E7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14" s="36">
        <v>1</v>
      </c>
      <c r="G714" s="36">
        <f>IF(Table2[[#This Row],[M1A]]="","",Table2[[#This Row],[M1A]]-Table2[[#This Row],[AWAL]])</f>
        <v>-6</v>
      </c>
      <c r="I714" s="36" t="str">
        <f>IF(Table2[[#This Row],[M2A]]="","",SUM(Table2[[#This Row],[M2A]]-(IF(Table2[[#This Row],[M1A]]="",Table2[[#This Row],[AWAL]],Table2[[#This Row],[M1A]]))))</f>
        <v/>
      </c>
      <c r="J714" s="37"/>
      <c r="K7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M1:K(-6)  </v>
      </c>
      <c r="O7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M1-6 </v>
      </c>
    </row>
    <row r="715" spans="1:15">
      <c r="A715" s="33">
        <f>IF(Table2[[#This Row],[TT]]&lt;1,"",COUNT(A$2:A714)+1)</f>
        <v>697</v>
      </c>
      <c r="B715" s="34" t="s">
        <v>874</v>
      </c>
      <c r="C715" s="35">
        <v>4</v>
      </c>
      <c r="D715" s="35" t="s">
        <v>19</v>
      </c>
      <c r="E7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15" s="36" t="str">
        <f>IF(Table2[[#This Row],[M1A]]="","",Table2[[#This Row],[M1A]]-Table2[[#This Row],[AWAL]])</f>
        <v/>
      </c>
      <c r="I715" s="36" t="str">
        <f>IF(Table2[[#This Row],[M2A]]="","",SUM(Table2[[#This Row],[M2A]]-(IF(Table2[[#This Row],[M1A]]="",Table2[[#This Row],[AWAL]],Table2[[#This Row],[M1A]]))))</f>
        <v/>
      </c>
      <c r="J715" s="37"/>
      <c r="K7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6" spans="1:15">
      <c r="A716" s="33">
        <f>IF(Table2[[#This Row],[TT]]&lt;1,"",COUNT(A$2:A715)+1)</f>
        <v>698</v>
      </c>
      <c r="B716" s="34" t="s">
        <v>875</v>
      </c>
      <c r="C716" s="35">
        <v>23</v>
      </c>
      <c r="D716" s="35" t="s">
        <v>86</v>
      </c>
      <c r="E7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716" s="36" t="str">
        <f>IF(Table2[[#This Row],[M1A]]="","",Table2[[#This Row],[M1A]]-Table2[[#This Row],[AWAL]])</f>
        <v/>
      </c>
      <c r="I716" s="36" t="str">
        <f>IF(Table2[[#This Row],[M2A]]="","",SUM(Table2[[#This Row],[M2A]]-(IF(Table2[[#This Row],[M1A]]="",Table2[[#This Row],[AWAL]],Table2[[#This Row],[M1A]]))))</f>
        <v/>
      </c>
      <c r="J716" s="37"/>
      <c r="K7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7" spans="1:15">
      <c r="A717" s="33">
        <f>IF(Table2[[#This Row],[TT]]&lt;1,"",COUNT(A$2:A716)+1)</f>
        <v>699</v>
      </c>
      <c r="B717" s="34" t="s">
        <v>876</v>
      </c>
      <c r="C717" s="35">
        <v>9</v>
      </c>
      <c r="D717" s="35" t="s">
        <v>11</v>
      </c>
      <c r="E7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17" s="36" t="str">
        <f>IF(Table2[[#This Row],[M1A]]="","",Table2[[#This Row],[M1A]]-Table2[[#This Row],[AWAL]])</f>
        <v/>
      </c>
      <c r="I717" s="36" t="str">
        <f>IF(Table2[[#This Row],[M2A]]="","",SUM(Table2[[#This Row],[M2A]]-(IF(Table2[[#This Row],[M1A]]="",Table2[[#This Row],[AWAL]],Table2[[#This Row],[M1A]]))))</f>
        <v/>
      </c>
      <c r="J717" s="37"/>
      <c r="K7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8" spans="1:15">
      <c r="A718" s="33">
        <f>IF(Table2[[#This Row],[TT]]&lt;1,"",COUNT(A$2:A717)+1)</f>
        <v>700</v>
      </c>
      <c r="B718" s="34" t="s">
        <v>877</v>
      </c>
      <c r="C718" s="35">
        <v>69</v>
      </c>
      <c r="D718" s="35">
        <v>96</v>
      </c>
      <c r="E7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718" s="36" t="str">
        <f>IF(Table2[[#This Row],[M1A]]="","",Table2[[#This Row],[M1A]]-Table2[[#This Row],[AWAL]])</f>
        <v/>
      </c>
      <c r="I718" s="36" t="str">
        <f>IF(Table2[[#This Row],[M2A]]="","",SUM(Table2[[#This Row],[M2A]]-(IF(Table2[[#This Row],[M1A]]="",Table2[[#This Row],[AWAL]],Table2[[#This Row],[M1A]]))))</f>
        <v/>
      </c>
      <c r="J718" s="37"/>
      <c r="K7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19" spans="1:15">
      <c r="A719" s="33">
        <f>IF(Table2[[#This Row],[TT]]&lt;1,"",COUNT(A$2:A718)+1)</f>
        <v>701</v>
      </c>
      <c r="B719" s="34" t="s">
        <v>878</v>
      </c>
      <c r="C719" s="35">
        <v>2</v>
      </c>
      <c r="D719" s="35" t="s">
        <v>28</v>
      </c>
      <c r="E7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19" s="36" t="str">
        <f>IF(Table2[[#This Row],[M1A]]="","",Table2[[#This Row],[M1A]]-Table2[[#This Row],[AWAL]])</f>
        <v/>
      </c>
      <c r="I719" s="36" t="str">
        <f>IF(Table2[[#This Row],[M2A]]="","",SUM(Table2[[#This Row],[M2A]]-(IF(Table2[[#This Row],[M1A]]="",Table2[[#This Row],[AWAL]],Table2[[#This Row],[M1A]]))))</f>
        <v/>
      </c>
      <c r="J719" s="37"/>
      <c r="K7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0" spans="1:15">
      <c r="A720" s="33">
        <f>IF(Table2[[#This Row],[TT]]&lt;1,"",COUNT(A$2:A719)+1)</f>
        <v>702</v>
      </c>
      <c r="B720" s="34" t="s">
        <v>879</v>
      </c>
      <c r="C720" s="35">
        <v>87</v>
      </c>
      <c r="D720" s="35">
        <v>96</v>
      </c>
      <c r="E7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87</v>
      </c>
      <c r="G720" s="36" t="str">
        <f>IF(Table2[[#This Row],[M1A]]="","",Table2[[#This Row],[M1A]]-Table2[[#This Row],[AWAL]])</f>
        <v/>
      </c>
      <c r="I720" s="36" t="str">
        <f>IF(Table2[[#This Row],[M2A]]="","",SUM(Table2[[#This Row],[M2A]]-(IF(Table2[[#This Row],[M1A]]="",Table2[[#This Row],[AWAL]],Table2[[#This Row],[M1A]]))))</f>
        <v/>
      </c>
      <c r="J720" s="37"/>
      <c r="K7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1" spans="1:15">
      <c r="A721" s="33">
        <f>IF(Table2[[#This Row],[TT]]&lt;1,"",COUNT(A$2:A720)+1)</f>
        <v>703</v>
      </c>
      <c r="B721" s="34" t="s">
        <v>880</v>
      </c>
      <c r="C721" s="35">
        <v>3</v>
      </c>
      <c r="D721" s="35" t="s">
        <v>49</v>
      </c>
      <c r="E7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21" s="36" t="str">
        <f>IF(Table2[[#This Row],[M1A]]="","",Table2[[#This Row],[M1A]]-Table2[[#This Row],[AWAL]])</f>
        <v/>
      </c>
      <c r="I721" s="36" t="str">
        <f>IF(Table2[[#This Row],[M2A]]="","",SUM(Table2[[#This Row],[M2A]]-(IF(Table2[[#This Row],[M1A]]="",Table2[[#This Row],[AWAL]],Table2[[#This Row],[M1A]]))))</f>
        <v/>
      </c>
      <c r="J721" s="37"/>
      <c r="K7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2" spans="1:15">
      <c r="A722" s="33">
        <f>IF(Table2[[#This Row],[TT]]&lt;1,"",COUNT(A$2:A721)+1)</f>
        <v>704</v>
      </c>
      <c r="B722" s="34" t="s">
        <v>881</v>
      </c>
      <c r="C722" s="35">
        <v>11</v>
      </c>
      <c r="D722" s="35" t="s">
        <v>43</v>
      </c>
      <c r="E7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22" s="36" t="str">
        <f>IF(Table2[[#This Row],[M1A]]="","",Table2[[#This Row],[M1A]]-Table2[[#This Row],[AWAL]])</f>
        <v/>
      </c>
      <c r="I722" s="36" t="str">
        <f>IF(Table2[[#This Row],[M2A]]="","",SUM(Table2[[#This Row],[M2A]]-(IF(Table2[[#This Row],[M1A]]="",Table2[[#This Row],[AWAL]],Table2[[#This Row],[M1A]]))))</f>
        <v/>
      </c>
      <c r="J722" s="37"/>
      <c r="K7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3" spans="1:15">
      <c r="A723" s="33">
        <f>IF(Table2[[#This Row],[TT]]&lt;1,"",COUNT(A$2:A722)+1)</f>
        <v>705</v>
      </c>
      <c r="B723" s="34" t="s">
        <v>882</v>
      </c>
      <c r="C723" s="35">
        <v>9</v>
      </c>
      <c r="D723" s="35" t="s">
        <v>32</v>
      </c>
      <c r="E7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23" s="36" t="str">
        <f>IF(Table2[[#This Row],[M1A]]="","",Table2[[#This Row],[M1A]]-Table2[[#This Row],[AWAL]])</f>
        <v/>
      </c>
      <c r="I723" s="36" t="str">
        <f>IF(Table2[[#This Row],[M2A]]="","",SUM(Table2[[#This Row],[M2A]]-(IF(Table2[[#This Row],[M1A]]="",Table2[[#This Row],[AWAL]],Table2[[#This Row],[M1A]]))))</f>
        <v/>
      </c>
      <c r="J723" s="37"/>
      <c r="K7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4" spans="1:15">
      <c r="A724" s="33">
        <f>IF(Table2[[#This Row],[TT]]&lt;1,"",COUNT(A$2:A723)+1)</f>
        <v>706</v>
      </c>
      <c r="B724" s="34" t="s">
        <v>883</v>
      </c>
      <c r="C724" s="35">
        <v>1</v>
      </c>
      <c r="D724" s="35" t="s">
        <v>186</v>
      </c>
      <c r="E7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4" s="36" t="str">
        <f>IF(Table2[[#This Row],[M1A]]="","",Table2[[#This Row],[M1A]]-Table2[[#This Row],[AWAL]])</f>
        <v/>
      </c>
      <c r="I724" s="36" t="str">
        <f>IF(Table2[[#This Row],[M2A]]="","",SUM(Table2[[#This Row],[M2A]]-(IF(Table2[[#This Row],[M1A]]="",Table2[[#This Row],[AWAL]],Table2[[#This Row],[M1A]]))))</f>
        <v/>
      </c>
      <c r="J724" s="37"/>
      <c r="K7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5" spans="1:15">
      <c r="A725" s="33">
        <f>IF(Table2[[#This Row],[TT]]&lt;1,"",COUNT(A$2:A724)+1)</f>
        <v>707</v>
      </c>
      <c r="B725" s="34" t="s">
        <v>884</v>
      </c>
      <c r="C725" s="35">
        <v>2</v>
      </c>
      <c r="D725" s="35" t="s">
        <v>91</v>
      </c>
      <c r="E7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25" s="36" t="str">
        <f>IF(Table2[[#This Row],[M1A]]="","",Table2[[#This Row],[M1A]]-Table2[[#This Row],[AWAL]])</f>
        <v/>
      </c>
      <c r="I725" s="36" t="str">
        <f>IF(Table2[[#This Row],[M2A]]="","",SUM(Table2[[#This Row],[M2A]]-(IF(Table2[[#This Row],[M1A]]="",Table2[[#This Row],[AWAL]],Table2[[#This Row],[M1A]]))))</f>
        <v/>
      </c>
      <c r="J725" s="37"/>
      <c r="K7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6" spans="1:15">
      <c r="A726" s="33">
        <f>IF(Table2[[#This Row],[TT]]&lt;1,"",COUNT(A$2:A725)+1)</f>
        <v>708</v>
      </c>
      <c r="B726" s="34" t="s">
        <v>885</v>
      </c>
      <c r="C726" s="35">
        <v>6</v>
      </c>
      <c r="D726" s="35" t="s">
        <v>59</v>
      </c>
      <c r="E7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26" s="36" t="str">
        <f>IF(Table2[[#This Row],[M1A]]="","",Table2[[#This Row],[M1A]]-Table2[[#This Row],[AWAL]])</f>
        <v/>
      </c>
      <c r="I726" s="36" t="str">
        <f>IF(Table2[[#This Row],[M2A]]="","",SUM(Table2[[#This Row],[M2A]]-(IF(Table2[[#This Row],[M1A]]="",Table2[[#This Row],[AWAL]],Table2[[#This Row],[M1A]]))))</f>
        <v/>
      </c>
      <c r="J726" s="37"/>
      <c r="K7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7" spans="1:15">
      <c r="A727" s="33">
        <f>IF(Table2[[#This Row],[TT]]&lt;1,"",COUNT(A$2:A726)+1)</f>
        <v>709</v>
      </c>
      <c r="B727" s="34" t="s">
        <v>886</v>
      </c>
      <c r="C727" s="35">
        <v>2</v>
      </c>
      <c r="D727" s="35" t="s">
        <v>38</v>
      </c>
      <c r="E7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27" s="36" t="str">
        <f>IF(Table2[[#This Row],[M1A]]="","",Table2[[#This Row],[M1A]]-Table2[[#This Row],[AWAL]])</f>
        <v/>
      </c>
      <c r="I727" s="36" t="str">
        <f>IF(Table2[[#This Row],[M2A]]="","",SUM(Table2[[#This Row],[M2A]]-(IF(Table2[[#This Row],[M1A]]="",Table2[[#This Row],[AWAL]],Table2[[#This Row],[M1A]]))))</f>
        <v/>
      </c>
      <c r="J727" s="37"/>
      <c r="K7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8" spans="1:15">
      <c r="A728" s="33">
        <f>IF(Table2[[#This Row],[TT]]&lt;1,"",COUNT(A$2:A727)+1)</f>
        <v>710</v>
      </c>
      <c r="B728" s="34" t="s">
        <v>887</v>
      </c>
      <c r="C728" s="35">
        <v>42</v>
      </c>
      <c r="D728" s="35" t="s">
        <v>793</v>
      </c>
      <c r="E7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28" s="36" t="str">
        <f>IF(Table2[[#This Row],[M1A]]="","",Table2[[#This Row],[M1A]]-Table2[[#This Row],[AWAL]])</f>
        <v/>
      </c>
      <c r="I728" s="36" t="str">
        <f>IF(Table2[[#This Row],[M2A]]="","",SUM(Table2[[#This Row],[M2A]]-(IF(Table2[[#This Row],[M1A]]="",Table2[[#This Row],[AWAL]],Table2[[#This Row],[M1A]]))))</f>
        <v/>
      </c>
      <c r="J728" s="37"/>
      <c r="K7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29" spans="1:15">
      <c r="A729" s="33">
        <f>IF(Table2[[#This Row],[TT]]&lt;1,"",COUNT(A$2:A728)+1)</f>
        <v>711</v>
      </c>
      <c r="B729" s="34" t="s">
        <v>888</v>
      </c>
      <c r="C729" s="35">
        <v>3</v>
      </c>
      <c r="D729" s="35" t="s">
        <v>889</v>
      </c>
      <c r="E7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29" s="36" t="str">
        <f>IF(Table2[[#This Row],[M1A]]="","",Table2[[#This Row],[M1A]]-Table2[[#This Row],[AWAL]])</f>
        <v/>
      </c>
      <c r="I729" s="36" t="str">
        <f>IF(Table2[[#This Row],[M2A]]="","",SUM(Table2[[#This Row],[M2A]]-(IF(Table2[[#This Row],[M1A]]="",Table2[[#This Row],[AWAL]],Table2[[#This Row],[M1A]]))))</f>
        <v/>
      </c>
      <c r="J729" s="37"/>
      <c r="K7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0" spans="1:15">
      <c r="A730" s="33">
        <f>IF(Table2[[#This Row],[TT]]&lt;1,"",COUNT(A$2:A729)+1)</f>
        <v>712</v>
      </c>
      <c r="B730" s="34" t="s">
        <v>890</v>
      </c>
      <c r="C730" s="35">
        <v>1</v>
      </c>
      <c r="D730" s="35" t="s">
        <v>267</v>
      </c>
      <c r="E7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0" s="36" t="str">
        <f>IF(Table2[[#This Row],[M1A]]="","",Table2[[#This Row],[M1A]]-Table2[[#This Row],[AWAL]])</f>
        <v/>
      </c>
      <c r="I730" s="36" t="str">
        <f>IF(Table2[[#This Row],[M2A]]="","",SUM(Table2[[#This Row],[M2A]]-(IF(Table2[[#This Row],[M1A]]="",Table2[[#This Row],[AWAL]],Table2[[#This Row],[M1A]]))))</f>
        <v/>
      </c>
      <c r="J730" s="37"/>
      <c r="K7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1" spans="1:15">
      <c r="A731" s="33">
        <f>IF(Table2[[#This Row],[TT]]&lt;1,"",COUNT(A$2:A730)+1)</f>
        <v>713</v>
      </c>
      <c r="B731" s="34" t="s">
        <v>891</v>
      </c>
      <c r="C731" s="35">
        <v>1</v>
      </c>
      <c r="D731" s="35" t="s">
        <v>91</v>
      </c>
      <c r="E7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1" s="36" t="str">
        <f>IF(Table2[[#This Row],[M1A]]="","",Table2[[#This Row],[M1A]]-Table2[[#This Row],[AWAL]])</f>
        <v/>
      </c>
      <c r="I731" s="36" t="str">
        <f>IF(Table2[[#This Row],[M2A]]="","",SUM(Table2[[#This Row],[M2A]]-(IF(Table2[[#This Row],[M1A]]="",Table2[[#This Row],[AWAL]],Table2[[#This Row],[M1A]]))))</f>
        <v/>
      </c>
      <c r="J731" s="37"/>
      <c r="K7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2" spans="1:15">
      <c r="A732" s="33">
        <f>IF(Table2[[#This Row],[TT]]&lt;1,"",COUNT(A$2:A731)+1)</f>
        <v>714</v>
      </c>
      <c r="B732" s="34" t="s">
        <v>892</v>
      </c>
      <c r="C732" s="35">
        <v>2</v>
      </c>
      <c r="D732" s="35" t="s">
        <v>178</v>
      </c>
      <c r="E7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2" s="36" t="str">
        <f>IF(Table2[[#This Row],[M1A]]="","",Table2[[#This Row],[M1A]]-Table2[[#This Row],[AWAL]])</f>
        <v/>
      </c>
      <c r="I732" s="36" t="str">
        <f>IF(Table2[[#This Row],[M2A]]="","",SUM(Table2[[#This Row],[M2A]]-(IF(Table2[[#This Row],[M1A]]="",Table2[[#This Row],[AWAL]],Table2[[#This Row],[M1A]]))))</f>
        <v/>
      </c>
      <c r="J732" s="37"/>
      <c r="K7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3" spans="1:15">
      <c r="A733" s="33">
        <f>IF(Table2[[#This Row],[TT]]&lt;1,"",COUNT(A$2:A732)+1)</f>
        <v>715</v>
      </c>
      <c r="B733" s="34" t="s">
        <v>893</v>
      </c>
      <c r="C733" s="35">
        <v>2</v>
      </c>
      <c r="D733" s="35">
        <v>320</v>
      </c>
      <c r="E7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3" s="36" t="str">
        <f>IF(Table2[[#This Row],[M1A]]="","",Table2[[#This Row],[M1A]]-Table2[[#This Row],[AWAL]])</f>
        <v/>
      </c>
      <c r="I733" s="36" t="str">
        <f>IF(Table2[[#This Row],[M2A]]="","",SUM(Table2[[#This Row],[M2A]]-(IF(Table2[[#This Row],[M1A]]="",Table2[[#This Row],[AWAL]],Table2[[#This Row],[M1A]]))))</f>
        <v/>
      </c>
      <c r="J733" s="37"/>
      <c r="K7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4" spans="1:15">
      <c r="A734" s="33">
        <f>IF(Table2[[#This Row],[TT]]&lt;1,"",COUNT(A$2:A733)+1)</f>
        <v>716</v>
      </c>
      <c r="B734" s="34" t="s">
        <v>894</v>
      </c>
      <c r="C734" s="35">
        <v>5</v>
      </c>
      <c r="D734" s="35">
        <v>240</v>
      </c>
      <c r="E7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34" s="36" t="str">
        <f>IF(Table2[[#This Row],[M1A]]="","",Table2[[#This Row],[M1A]]-Table2[[#This Row],[AWAL]])</f>
        <v/>
      </c>
      <c r="I734" s="36" t="str">
        <f>IF(Table2[[#This Row],[M2A]]="","",SUM(Table2[[#This Row],[M2A]]-(IF(Table2[[#This Row],[M1A]]="",Table2[[#This Row],[AWAL]],Table2[[#This Row],[M1A]]))))</f>
        <v/>
      </c>
      <c r="J734" s="37"/>
      <c r="K7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5" spans="1:15">
      <c r="A735" s="33">
        <f>IF(Table2[[#This Row],[TT]]&lt;1,"",COUNT(A$2:A734)+1)</f>
        <v>717</v>
      </c>
      <c r="B735" s="34" t="s">
        <v>895</v>
      </c>
      <c r="C735" s="35">
        <v>5</v>
      </c>
      <c r="D735" s="35">
        <v>520</v>
      </c>
      <c r="E7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35" s="36" t="str">
        <f>IF(Table2[[#This Row],[M1A]]="","",Table2[[#This Row],[M1A]]-Table2[[#This Row],[AWAL]])</f>
        <v/>
      </c>
      <c r="I735" s="36" t="str">
        <f>IF(Table2[[#This Row],[M2A]]="","",SUM(Table2[[#This Row],[M2A]]-(IF(Table2[[#This Row],[M1A]]="",Table2[[#This Row],[AWAL]],Table2[[#This Row],[M1A]]))))</f>
        <v/>
      </c>
      <c r="J735" s="37"/>
      <c r="K7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6" spans="1:15">
      <c r="A736" s="33">
        <f>IF(Table2[[#This Row],[TT]]&lt;1,"",COUNT(A$2:A735)+1)</f>
        <v>718</v>
      </c>
      <c r="B736" s="34" t="s">
        <v>896</v>
      </c>
      <c r="C736" s="35">
        <v>2</v>
      </c>
      <c r="D736" s="35">
        <v>520</v>
      </c>
      <c r="E7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6" s="36" t="str">
        <f>IF(Table2[[#This Row],[M1A]]="","",Table2[[#This Row],[M1A]]-Table2[[#This Row],[AWAL]])</f>
        <v/>
      </c>
      <c r="I736" s="36" t="str">
        <f>IF(Table2[[#This Row],[M2A]]="","",SUM(Table2[[#This Row],[M2A]]-(IF(Table2[[#This Row],[M1A]]="",Table2[[#This Row],[AWAL]],Table2[[#This Row],[M1A]]))))</f>
        <v/>
      </c>
      <c r="J736" s="37"/>
      <c r="K7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7" spans="1:15">
      <c r="A737" s="33">
        <f>IF(Table2[[#This Row],[TT]]&lt;1,"",COUNT(A$2:A736)+1)</f>
        <v>719</v>
      </c>
      <c r="B737" s="34" t="s">
        <v>897</v>
      </c>
      <c r="C737" s="35">
        <v>11</v>
      </c>
      <c r="D737" s="35" t="s">
        <v>43</v>
      </c>
      <c r="E7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37" s="36" t="str">
        <f>IF(Table2[[#This Row],[M1A]]="","",Table2[[#This Row],[M1A]]-Table2[[#This Row],[AWAL]])</f>
        <v/>
      </c>
      <c r="I737" s="36" t="str">
        <f>IF(Table2[[#This Row],[M2A]]="","",SUM(Table2[[#This Row],[M2A]]-(IF(Table2[[#This Row],[M1A]]="",Table2[[#This Row],[AWAL]],Table2[[#This Row],[M1A]]))))</f>
        <v/>
      </c>
      <c r="J737" s="37"/>
      <c r="K7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8" spans="1:15">
      <c r="A738" s="33">
        <f>IF(Table2[[#This Row],[TT]]&lt;1,"",COUNT(A$2:A737)+1)</f>
        <v>720</v>
      </c>
      <c r="B738" s="34" t="s">
        <v>898</v>
      </c>
      <c r="C738" s="35">
        <v>1</v>
      </c>
      <c r="D738" s="35" t="s">
        <v>823</v>
      </c>
      <c r="E7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8" s="36" t="str">
        <f>IF(Table2[[#This Row],[M1A]]="","",Table2[[#This Row],[M1A]]-Table2[[#This Row],[AWAL]])</f>
        <v/>
      </c>
      <c r="I738" s="36" t="str">
        <f>IF(Table2[[#This Row],[M2A]]="","",SUM(Table2[[#This Row],[M2A]]-(IF(Table2[[#This Row],[M1A]]="",Table2[[#This Row],[AWAL]],Table2[[#This Row],[M1A]]))))</f>
        <v/>
      </c>
      <c r="J738" s="37"/>
      <c r="K7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39" spans="1:15">
      <c r="A739" s="33">
        <f>IF(Table2[[#This Row],[TT]]&lt;1,"",COUNT(A$2:A738)+1)</f>
        <v>721</v>
      </c>
      <c r="B739" s="34" t="s">
        <v>899</v>
      </c>
      <c r="C739" s="35">
        <v>1</v>
      </c>
      <c r="D739" s="35" t="s">
        <v>900</v>
      </c>
      <c r="E7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9" s="36" t="str">
        <f>IF(Table2[[#This Row],[M1A]]="","",Table2[[#This Row],[M1A]]-Table2[[#This Row],[AWAL]])</f>
        <v/>
      </c>
      <c r="I739" s="36" t="str">
        <f>IF(Table2[[#This Row],[M2A]]="","",SUM(Table2[[#This Row],[M2A]]-(IF(Table2[[#This Row],[M1A]]="",Table2[[#This Row],[AWAL]],Table2[[#This Row],[M1A]]))))</f>
        <v/>
      </c>
      <c r="J739" s="37"/>
      <c r="K7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0" spans="1:15">
      <c r="A740" s="33">
        <f>IF(Table2[[#This Row],[TT]]&lt;1,"",COUNT(A$2:A739)+1)</f>
        <v>722</v>
      </c>
      <c r="B740" s="34" t="s">
        <v>901</v>
      </c>
      <c r="C740" s="35">
        <v>1</v>
      </c>
      <c r="D740" s="35">
        <v>0</v>
      </c>
      <c r="E7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40" s="36" t="str">
        <f>IF(Table2[[#This Row],[M1A]]="","",Table2[[#This Row],[M1A]]-Table2[[#This Row],[AWAL]])</f>
        <v/>
      </c>
      <c r="I740" s="36" t="str">
        <f>IF(Table2[[#This Row],[M2A]]="","",SUM(Table2[[#This Row],[M2A]]-(IF(Table2[[#This Row],[M1A]]="",Table2[[#This Row],[AWAL]],Table2[[#This Row],[M1A]]))))</f>
        <v/>
      </c>
      <c r="J740" s="37"/>
      <c r="K7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1" spans="1:15">
      <c r="A741" s="33">
        <f>IF(Table2[[#This Row],[TT]]&lt;1,"",COUNT(A$2:A740)+1)</f>
        <v>723</v>
      </c>
      <c r="B741" s="34" t="s">
        <v>902</v>
      </c>
      <c r="C741" s="35">
        <v>8</v>
      </c>
      <c r="D741" s="35" t="s">
        <v>196</v>
      </c>
      <c r="E7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741" s="36" t="str">
        <f>IF(Table2[[#This Row],[M1A]]="","",Table2[[#This Row],[M1A]]-Table2[[#This Row],[AWAL]])</f>
        <v/>
      </c>
      <c r="I741" s="36" t="str">
        <f>IF(Table2[[#This Row],[M2A]]="","",SUM(Table2[[#This Row],[M2A]]-(IF(Table2[[#This Row],[M1A]]="",Table2[[#This Row],[AWAL]],Table2[[#This Row],[M1A]]))))</f>
        <v/>
      </c>
      <c r="J741" s="37"/>
      <c r="K7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2" spans="1:15">
      <c r="A742" s="33">
        <f>IF(Table2[[#This Row],[TT]]&lt;1,"",COUNT(A$2:A741)+1)</f>
        <v>724</v>
      </c>
      <c r="B742" s="34" t="s">
        <v>903</v>
      </c>
      <c r="C742" s="35">
        <v>10</v>
      </c>
      <c r="D742" s="35" t="s">
        <v>186</v>
      </c>
      <c r="E7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42" s="36" t="str">
        <f>IF(Table2[[#This Row],[M1A]]="","",Table2[[#This Row],[M1A]]-Table2[[#This Row],[AWAL]])</f>
        <v/>
      </c>
      <c r="I742" s="36" t="str">
        <f>IF(Table2[[#This Row],[M2A]]="","",SUM(Table2[[#This Row],[M2A]]-(IF(Table2[[#This Row],[M1A]]="",Table2[[#This Row],[AWAL]],Table2[[#This Row],[M1A]]))))</f>
        <v/>
      </c>
      <c r="J742" s="37"/>
      <c r="K7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3" spans="1:15">
      <c r="A743" s="33">
        <f>IF(Table2[[#This Row],[TT]]&lt;1,"",COUNT(A$2:A742)+1)</f>
        <v>725</v>
      </c>
      <c r="B743" s="34" t="s">
        <v>904</v>
      </c>
      <c r="C743" s="35">
        <v>1</v>
      </c>
      <c r="D743" s="35" t="s">
        <v>905</v>
      </c>
      <c r="E7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43" s="36" t="str">
        <f>IF(Table2[[#This Row],[M1A]]="","",Table2[[#This Row],[M1A]]-Table2[[#This Row],[AWAL]])</f>
        <v/>
      </c>
      <c r="I743" s="36" t="str">
        <f>IF(Table2[[#This Row],[M2A]]="","",SUM(Table2[[#This Row],[M2A]]-(IF(Table2[[#This Row],[M1A]]="",Table2[[#This Row],[AWAL]],Table2[[#This Row],[M1A]]))))</f>
        <v/>
      </c>
      <c r="J743" s="37"/>
      <c r="K7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4" spans="1:15">
      <c r="A744" s="33">
        <f>IF(Table2[[#This Row],[TT]]&lt;1,"",COUNT(A$2:A743)+1)</f>
        <v>726</v>
      </c>
      <c r="B744" s="34" t="s">
        <v>906</v>
      </c>
      <c r="C744" s="35">
        <v>12</v>
      </c>
      <c r="D744" s="35" t="s">
        <v>59</v>
      </c>
      <c r="E7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44" s="36" t="str">
        <f>IF(Table2[[#This Row],[M1A]]="","",Table2[[#This Row],[M1A]]-Table2[[#This Row],[AWAL]])</f>
        <v/>
      </c>
      <c r="I744" s="36" t="str">
        <f>IF(Table2[[#This Row],[M2A]]="","",SUM(Table2[[#This Row],[M2A]]-(IF(Table2[[#This Row],[M1A]]="",Table2[[#This Row],[AWAL]],Table2[[#This Row],[M1A]]))))</f>
        <v/>
      </c>
      <c r="J744" s="37"/>
      <c r="K7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5" spans="1:15">
      <c r="A745" s="33">
        <f>IF(Table2[[#This Row],[TT]]&lt;1,"",COUNT(A$2:A744)+1)</f>
        <v>727</v>
      </c>
      <c r="B745" s="34" t="s">
        <v>907</v>
      </c>
      <c r="C745" s="35">
        <v>3</v>
      </c>
      <c r="D745" s="35" t="s">
        <v>186</v>
      </c>
      <c r="E7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45" s="36" t="str">
        <f>IF(Table2[[#This Row],[M1A]]="","",Table2[[#This Row],[M1A]]-Table2[[#This Row],[AWAL]])</f>
        <v/>
      </c>
      <c r="I745" s="36" t="str">
        <f>IF(Table2[[#This Row],[M2A]]="","",SUM(Table2[[#This Row],[M2A]]-(IF(Table2[[#This Row],[M1A]]="",Table2[[#This Row],[AWAL]],Table2[[#This Row],[M1A]]))))</f>
        <v/>
      </c>
      <c r="J745" s="37"/>
      <c r="K7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6" spans="1:15">
      <c r="A746" s="33">
        <f>IF(Table2[[#This Row],[TT]]&lt;1,"",COUNT(A$2:A745)+1)</f>
        <v>728</v>
      </c>
      <c r="B746" s="41" t="s">
        <v>908</v>
      </c>
      <c r="C746" s="42">
        <v>7</v>
      </c>
      <c r="D746" s="42" t="s">
        <v>909</v>
      </c>
      <c r="E7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746" s="36" t="str">
        <f>IF(Table2[[#This Row],[M1A]]="","",Table2[[#This Row],[M1A]]-Table2[[#This Row],[AWAL]])</f>
        <v/>
      </c>
      <c r="I746" s="36" t="str">
        <f>IF(Table2[[#This Row],[M2A]]="","",SUM(Table2[[#This Row],[M2A]]-(IF(Table2[[#This Row],[M1A]]="",Table2[[#This Row],[AWAL]],Table2[[#This Row],[M1A]]))))</f>
        <v/>
      </c>
      <c r="J746" s="37"/>
      <c r="K7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7" spans="1:15">
      <c r="A747" s="33" t="str">
        <f>IF(Table2[[#This Row],[TT]]&lt;1,"",COUNT(A$2:A746)+1)</f>
        <v/>
      </c>
      <c r="B747" s="34" t="s">
        <v>910</v>
      </c>
      <c r="C747" s="35">
        <v>1</v>
      </c>
      <c r="D747" s="35">
        <v>400</v>
      </c>
      <c r="E7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747" s="36">
        <v>0</v>
      </c>
      <c r="G747" s="36">
        <f>IF(Table2[[#This Row],[M1A]]="","",Table2[[#This Row],[M1A]]-Table2[[#This Row],[AWAL]])</f>
        <v>-1</v>
      </c>
      <c r="I747" s="36" t="str">
        <f>IF(Table2[[#This Row],[M2A]]="","",SUM(Table2[[#This Row],[M2A]]-(IF(Table2[[#This Row],[M1A]]="",Table2[[#This Row],[AWAL]],Table2[[#This Row],[M1A]]))))</f>
        <v/>
      </c>
      <c r="J747" s="37"/>
      <c r="K7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7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48" spans="1:15">
      <c r="A748" s="33">
        <f>IF(Table2[[#This Row],[TT]]&lt;1,"",COUNT(A$2:A747)+1)</f>
        <v>729</v>
      </c>
      <c r="B748" s="34" t="s">
        <v>911</v>
      </c>
      <c r="C748" s="35">
        <v>4</v>
      </c>
      <c r="D748" s="35" t="s">
        <v>47</v>
      </c>
      <c r="E7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48" s="36" t="str">
        <f>IF(Table2[[#This Row],[M1A]]="","",Table2[[#This Row],[M1A]]-Table2[[#This Row],[AWAL]])</f>
        <v/>
      </c>
      <c r="I748" s="36" t="str">
        <f>IF(Table2[[#This Row],[M2A]]="","",SUM(Table2[[#This Row],[M2A]]-(IF(Table2[[#This Row],[M1A]]="",Table2[[#This Row],[AWAL]],Table2[[#This Row],[M1A]]))))</f>
        <v/>
      </c>
      <c r="J748" s="37"/>
      <c r="K7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49" spans="1:15">
      <c r="A749" s="33">
        <f>IF(Table2[[#This Row],[TT]]&lt;1,"",COUNT(A$2:A748)+1)</f>
        <v>730</v>
      </c>
      <c r="B749" s="34" t="s">
        <v>912</v>
      </c>
      <c r="C749" s="35">
        <v>5</v>
      </c>
      <c r="D749" s="35" t="s">
        <v>106</v>
      </c>
      <c r="E7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49" s="36" t="str">
        <f>IF(Table2[[#This Row],[M1A]]="","",Table2[[#This Row],[M1A]]-Table2[[#This Row],[AWAL]])</f>
        <v/>
      </c>
      <c r="I749" s="36" t="str">
        <f>IF(Table2[[#This Row],[M2A]]="","",SUM(Table2[[#This Row],[M2A]]-(IF(Table2[[#This Row],[M1A]]="",Table2[[#This Row],[AWAL]],Table2[[#This Row],[M1A]]))))</f>
        <v/>
      </c>
      <c r="J749" s="37"/>
      <c r="K7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0" spans="1:15">
      <c r="A750" s="33">
        <f>IF(Table2[[#This Row],[TT]]&lt;1,"",COUNT(A$2:A749)+1)</f>
        <v>731</v>
      </c>
      <c r="B750" s="34" t="s">
        <v>913</v>
      </c>
      <c r="C750" s="35">
        <v>1</v>
      </c>
      <c r="D750" s="35" t="s">
        <v>914</v>
      </c>
      <c r="E7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0" s="36" t="str">
        <f>IF(Table2[[#This Row],[M1A]]="","",Table2[[#This Row],[M1A]]-Table2[[#This Row],[AWAL]])</f>
        <v/>
      </c>
      <c r="I750" s="36" t="str">
        <f>IF(Table2[[#This Row],[M2A]]="","",SUM(Table2[[#This Row],[M2A]]-(IF(Table2[[#This Row],[M1A]]="",Table2[[#This Row],[AWAL]],Table2[[#This Row],[M1A]]))))</f>
        <v/>
      </c>
      <c r="J750" s="37"/>
      <c r="K7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1" spans="1:15">
      <c r="A751" s="33">
        <f>IF(Table2[[#This Row],[TT]]&lt;1,"",COUNT(A$2:A750)+1)</f>
        <v>732</v>
      </c>
      <c r="B751" s="34" t="s">
        <v>915</v>
      </c>
      <c r="C751" s="35">
        <v>5</v>
      </c>
      <c r="D751" s="35" t="s">
        <v>916</v>
      </c>
      <c r="E7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51" s="36" t="str">
        <f>IF(Table2[[#This Row],[M1A]]="","",Table2[[#This Row],[M1A]]-Table2[[#This Row],[AWAL]])</f>
        <v/>
      </c>
      <c r="I751" s="36" t="str">
        <f>IF(Table2[[#This Row],[M2A]]="","",SUM(Table2[[#This Row],[M2A]]-(IF(Table2[[#This Row],[M1A]]="",Table2[[#This Row],[AWAL]],Table2[[#This Row],[M1A]]))))</f>
        <v/>
      </c>
      <c r="J751" s="37"/>
      <c r="K7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2" spans="1:15">
      <c r="A752" s="33">
        <f>IF(Table2[[#This Row],[TT]]&lt;1,"",COUNT(A$2:A751)+1)</f>
        <v>733</v>
      </c>
      <c r="B752" s="34" t="s">
        <v>2623</v>
      </c>
      <c r="C752" s="35">
        <v>6</v>
      </c>
      <c r="D752" s="35" t="s">
        <v>2908</v>
      </c>
      <c r="E7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52" s="36" t="str">
        <f>IF(Table2[[#This Row],[M1A]]="","",Table2[[#This Row],[M1A]]-Table2[[#This Row],[AWAL]])</f>
        <v/>
      </c>
      <c r="I752" s="36" t="str">
        <f>IF(Table2[[#This Row],[M2A]]="","",SUM(Table2[[#This Row],[M2A]]-(IF(Table2[[#This Row],[M1A]]="",Table2[[#This Row],[AWAL]],Table2[[#This Row],[M1A]]))))</f>
        <v/>
      </c>
      <c r="J752" s="37"/>
      <c r="K7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3" spans="1:15">
      <c r="A753" s="33">
        <f>IF(Table2[[#This Row],[TT]]&lt;1,"",COUNT(A$2:A752)+1)</f>
        <v>734</v>
      </c>
      <c r="B753" s="34" t="s">
        <v>917</v>
      </c>
      <c r="C753" s="35">
        <v>39</v>
      </c>
      <c r="D753" s="35" t="s">
        <v>47</v>
      </c>
      <c r="E7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753" s="36" t="str">
        <f>IF(Table2[[#This Row],[M1A]]="","",Table2[[#This Row],[M1A]]-Table2[[#This Row],[AWAL]])</f>
        <v/>
      </c>
      <c r="I753" s="36" t="str">
        <f>IF(Table2[[#This Row],[M2A]]="","",SUM(Table2[[#This Row],[M2A]]-(IF(Table2[[#This Row],[M1A]]="",Table2[[#This Row],[AWAL]],Table2[[#This Row],[M1A]]))))</f>
        <v/>
      </c>
      <c r="J753" s="37"/>
      <c r="K7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4" spans="1:15">
      <c r="A754" s="33">
        <f>IF(Table2[[#This Row],[TT]]&lt;1,"",COUNT(A$2:A753)+1)</f>
        <v>735</v>
      </c>
      <c r="B754" s="34" t="s">
        <v>918</v>
      </c>
      <c r="C754" s="35">
        <v>5</v>
      </c>
      <c r="D754" s="35" t="s">
        <v>919</v>
      </c>
      <c r="E7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54" s="36" t="str">
        <f>IF(Table2[[#This Row],[M1A]]="","",Table2[[#This Row],[M1A]]-Table2[[#This Row],[AWAL]])</f>
        <v/>
      </c>
      <c r="I754" s="36" t="str">
        <f>IF(Table2[[#This Row],[M2A]]="","",SUM(Table2[[#This Row],[M2A]]-(IF(Table2[[#This Row],[M1A]]="",Table2[[#This Row],[AWAL]],Table2[[#This Row],[M1A]]))))</f>
        <v/>
      </c>
      <c r="J754" s="37"/>
      <c r="K7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5" spans="1:15">
      <c r="A755" s="33">
        <f>IF(Table2[[#This Row],[TT]]&lt;1,"",COUNT(A$2:A754)+1)</f>
        <v>736</v>
      </c>
      <c r="B755" s="34" t="s">
        <v>920</v>
      </c>
      <c r="C755" s="35">
        <v>26</v>
      </c>
      <c r="D755" s="35">
        <v>100</v>
      </c>
      <c r="E7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755" s="36" t="str">
        <f>IF(Table2[[#This Row],[M1A]]="","",Table2[[#This Row],[M1A]]-Table2[[#This Row],[AWAL]])</f>
        <v/>
      </c>
      <c r="I755" s="36" t="str">
        <f>IF(Table2[[#This Row],[M2A]]="","",SUM(Table2[[#This Row],[M2A]]-(IF(Table2[[#This Row],[M1A]]="",Table2[[#This Row],[AWAL]],Table2[[#This Row],[M1A]]))))</f>
        <v/>
      </c>
      <c r="J755" s="37"/>
      <c r="K7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6" spans="1:15">
      <c r="A756" s="33">
        <f>IF(Table2[[#This Row],[TT]]&lt;1,"",COUNT(A$2:A755)+1)</f>
        <v>737</v>
      </c>
      <c r="B756" s="34" t="s">
        <v>921</v>
      </c>
      <c r="C756" s="35">
        <v>13</v>
      </c>
      <c r="D756" s="35" t="s">
        <v>106</v>
      </c>
      <c r="E7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756" s="36" t="str">
        <f>IF(Table2[[#This Row],[M1A]]="","",Table2[[#This Row],[M1A]]-Table2[[#This Row],[AWAL]])</f>
        <v/>
      </c>
      <c r="I756" s="36" t="str">
        <f>IF(Table2[[#This Row],[M2A]]="","",SUM(Table2[[#This Row],[M2A]]-(IF(Table2[[#This Row],[M1A]]="",Table2[[#This Row],[AWAL]],Table2[[#This Row],[M1A]]))))</f>
        <v/>
      </c>
      <c r="J756" s="37"/>
      <c r="K7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7" spans="1:15">
      <c r="A757" s="33">
        <f>IF(Table2[[#This Row],[TT]]&lt;1,"",COUNT(A$2:A756)+1)</f>
        <v>738</v>
      </c>
      <c r="B757" s="34" t="s">
        <v>922</v>
      </c>
      <c r="C757" s="35">
        <v>2</v>
      </c>
      <c r="D757" s="35" t="s">
        <v>78</v>
      </c>
      <c r="E7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57" s="36" t="str">
        <f>IF(Table2[[#This Row],[M1A]]="","",Table2[[#This Row],[M1A]]-Table2[[#This Row],[AWAL]])</f>
        <v/>
      </c>
      <c r="I757" s="36" t="str">
        <f>IF(Table2[[#This Row],[M2A]]="","",SUM(Table2[[#This Row],[M2A]]-(IF(Table2[[#This Row],[M1A]]="",Table2[[#This Row],[AWAL]],Table2[[#This Row],[M1A]]))))</f>
        <v/>
      </c>
      <c r="J757" s="37"/>
      <c r="K7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58" spans="1:15">
      <c r="A758" s="33">
        <f>IF(Table2[[#This Row],[TT]]&lt;1,"",COUNT(A$2:A757)+1)</f>
        <v>739</v>
      </c>
      <c r="B758" s="34" t="s">
        <v>923</v>
      </c>
      <c r="C758" s="35">
        <v>4</v>
      </c>
      <c r="D758" s="35" t="s">
        <v>45</v>
      </c>
      <c r="E7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758" s="36">
        <v>3</v>
      </c>
      <c r="G758" s="36">
        <f>IF(Table2[[#This Row],[M1A]]="","",Table2[[#This Row],[M1A]]-Table2[[#This Row],[AWAL]])</f>
        <v>-1</v>
      </c>
      <c r="I758" s="36" t="str">
        <f>IF(Table2[[#This Row],[M2A]]="","",SUM(Table2[[#This Row],[M2A]]-(IF(Table2[[#This Row],[M1A]]="",Table2[[#This Row],[AWAL]],Table2[[#This Row],[M1A]]))))</f>
        <v/>
      </c>
      <c r="J758" s="37"/>
      <c r="K7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7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59" spans="1:15">
      <c r="A759" s="33">
        <f>IF(Table2[[#This Row],[TT]]&lt;1,"",COUNT(A$2:A758)+1)</f>
        <v>740</v>
      </c>
      <c r="B759" s="34" t="s">
        <v>924</v>
      </c>
      <c r="C759" s="35">
        <v>14</v>
      </c>
      <c r="D759" s="35" t="s">
        <v>278</v>
      </c>
      <c r="E7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759" s="36" t="str">
        <f>IF(Table2[[#This Row],[M1A]]="","",Table2[[#This Row],[M1A]]-Table2[[#This Row],[AWAL]])</f>
        <v/>
      </c>
      <c r="I759" s="36" t="str">
        <f>IF(Table2[[#This Row],[M2A]]="","",SUM(Table2[[#This Row],[M2A]]-(IF(Table2[[#This Row],[M1A]]="",Table2[[#This Row],[AWAL]],Table2[[#This Row],[M1A]]))))</f>
        <v/>
      </c>
      <c r="J759" s="37"/>
      <c r="K7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0" spans="1:15">
      <c r="A760" s="33">
        <f>IF(Table2[[#This Row],[TT]]&lt;1,"",COUNT(A$2:A759)+1)</f>
        <v>741</v>
      </c>
      <c r="B760" s="34" t="s">
        <v>925</v>
      </c>
      <c r="C760" s="35">
        <v>5</v>
      </c>
      <c r="D760" s="35">
        <v>72</v>
      </c>
      <c r="E7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60" s="36" t="str">
        <f>IF(Table2[[#This Row],[M1A]]="","",Table2[[#This Row],[M1A]]-Table2[[#This Row],[AWAL]])</f>
        <v/>
      </c>
      <c r="I760" s="36" t="str">
        <f>IF(Table2[[#This Row],[M2A]]="","",SUM(Table2[[#This Row],[M2A]]-(IF(Table2[[#This Row],[M1A]]="",Table2[[#This Row],[AWAL]],Table2[[#This Row],[M1A]]))))</f>
        <v/>
      </c>
      <c r="J760" s="37"/>
      <c r="K7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1" spans="1:15">
      <c r="A761" s="33">
        <f>IF(Table2[[#This Row],[TT]]&lt;1,"",COUNT(A$2:A760)+1)</f>
        <v>742</v>
      </c>
      <c r="B761" s="34" t="s">
        <v>926</v>
      </c>
      <c r="C761" s="35">
        <v>2</v>
      </c>
      <c r="D761" s="35">
        <v>24</v>
      </c>
      <c r="E7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61" s="36" t="str">
        <f>IF(Table2[[#This Row],[M1A]]="","",Table2[[#This Row],[M1A]]-Table2[[#This Row],[AWAL]])</f>
        <v/>
      </c>
      <c r="I761" s="36" t="str">
        <f>IF(Table2[[#This Row],[M2A]]="","",SUM(Table2[[#This Row],[M2A]]-(IF(Table2[[#This Row],[M1A]]="",Table2[[#This Row],[AWAL]],Table2[[#This Row],[M1A]]))))</f>
        <v/>
      </c>
      <c r="J761" s="37"/>
      <c r="K7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2" spans="1:15">
      <c r="A762" s="33">
        <f>IF(Table2[[#This Row],[TT]]&lt;1,"",COUNT(A$2:A761)+1)</f>
        <v>743</v>
      </c>
      <c r="B762" s="41" t="s">
        <v>2624</v>
      </c>
      <c r="C762" s="42">
        <v>17</v>
      </c>
      <c r="D762" s="42" t="s">
        <v>2736</v>
      </c>
      <c r="E7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F762" s="36">
        <v>15</v>
      </c>
      <c r="G762" s="36">
        <f>IF(Table2[[#This Row],[M1A]]="","",Table2[[#This Row],[M1A]]-Table2[[#This Row],[AWAL]])</f>
        <v>-2</v>
      </c>
      <c r="I762" s="36" t="str">
        <f>IF(Table2[[#This Row],[M2A]]="","",SUM(Table2[[#This Row],[M2A]]-(IF(Table2[[#This Row],[M1A]]="",Table2[[#This Row],[AWAL]],Table2[[#This Row],[M1A]]))))</f>
        <v/>
      </c>
      <c r="J762" s="37"/>
      <c r="K7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7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763" spans="1:15">
      <c r="A763" s="33">
        <f>IF(Table2[[#This Row],[TT]]&lt;1,"",COUNT(A$2:A762)+1)</f>
        <v>744</v>
      </c>
      <c r="B763" s="41" t="s">
        <v>927</v>
      </c>
      <c r="C763" s="42">
        <v>11</v>
      </c>
      <c r="D763" s="42" t="s">
        <v>293</v>
      </c>
      <c r="E7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63" s="36" t="str">
        <f>IF(Table2[[#This Row],[M1A]]="","",Table2[[#This Row],[M1A]]-Table2[[#This Row],[AWAL]])</f>
        <v/>
      </c>
      <c r="I763" s="36" t="str">
        <f>IF(Table2[[#This Row],[M2A]]="","",SUM(Table2[[#This Row],[M2A]]-(IF(Table2[[#This Row],[M1A]]="",Table2[[#This Row],[AWAL]],Table2[[#This Row],[M1A]]))))</f>
        <v/>
      </c>
      <c r="J763" s="37"/>
      <c r="K7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4" spans="1:15">
      <c r="A764" s="33">
        <f>IF(Table2[[#This Row],[TT]]&lt;1,"",COUNT(A$2:A763)+1)</f>
        <v>745</v>
      </c>
      <c r="B764" s="34" t="s">
        <v>928</v>
      </c>
      <c r="C764" s="35">
        <v>3</v>
      </c>
      <c r="D764" s="35" t="s">
        <v>347</v>
      </c>
      <c r="E7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4" s="36" t="str">
        <f>IF(Table2[[#This Row],[M1A]]="","",Table2[[#This Row],[M1A]]-Table2[[#This Row],[AWAL]])</f>
        <v/>
      </c>
      <c r="I764" s="36" t="str">
        <f>IF(Table2[[#This Row],[M2A]]="","",SUM(Table2[[#This Row],[M2A]]-(IF(Table2[[#This Row],[M1A]]="",Table2[[#This Row],[AWAL]],Table2[[#This Row],[M1A]]))))</f>
        <v/>
      </c>
      <c r="J764" s="37"/>
      <c r="K7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5" spans="1:15">
      <c r="A765" s="33">
        <f>IF(Table2[[#This Row],[TT]]&lt;1,"",COUNT(A$2:A764)+1)</f>
        <v>746</v>
      </c>
      <c r="B765" s="34" t="s">
        <v>929</v>
      </c>
      <c r="C765" s="35">
        <v>12</v>
      </c>
      <c r="D765" s="35" t="s">
        <v>53</v>
      </c>
      <c r="E7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65" s="36" t="str">
        <f>IF(Table2[[#This Row],[M1A]]="","",Table2[[#This Row],[M1A]]-Table2[[#This Row],[AWAL]])</f>
        <v/>
      </c>
      <c r="I765" s="36" t="str">
        <f>IF(Table2[[#This Row],[M2A]]="","",SUM(Table2[[#This Row],[M2A]]-(IF(Table2[[#This Row],[M1A]]="",Table2[[#This Row],[AWAL]],Table2[[#This Row],[M1A]]))))</f>
        <v/>
      </c>
      <c r="J765" s="37"/>
      <c r="K7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6" spans="1:15">
      <c r="A766" s="33">
        <f>IF(Table2[[#This Row],[TT]]&lt;1,"",COUNT(A$2:A765)+1)</f>
        <v>747</v>
      </c>
      <c r="B766" s="41" t="s">
        <v>930</v>
      </c>
      <c r="C766" s="42">
        <v>10</v>
      </c>
      <c r="D766" s="42" t="s">
        <v>53</v>
      </c>
      <c r="E7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66" s="36" t="str">
        <f>IF(Table2[[#This Row],[M1A]]="","",Table2[[#This Row],[M1A]]-Table2[[#This Row],[AWAL]])</f>
        <v/>
      </c>
      <c r="I766" s="36" t="str">
        <f>IF(Table2[[#This Row],[M2A]]="","",SUM(Table2[[#This Row],[M2A]]-(IF(Table2[[#This Row],[M1A]]="",Table2[[#This Row],[AWAL]],Table2[[#This Row],[M1A]]))))</f>
        <v/>
      </c>
      <c r="J766" s="37"/>
      <c r="K7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7" spans="1:15">
      <c r="A767" s="33">
        <f>IF(Table2[[#This Row],[TT]]&lt;1,"",COUNT(A$2:A766)+1)</f>
        <v>748</v>
      </c>
      <c r="B767" s="34" t="s">
        <v>931</v>
      </c>
      <c r="C767" s="35">
        <v>5</v>
      </c>
      <c r="D767" s="52" t="s">
        <v>289</v>
      </c>
      <c r="E7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67" s="36" t="str">
        <f>IF(Table2[[#This Row],[M1A]]="","",Table2[[#This Row],[M1A]]-Table2[[#This Row],[AWAL]])</f>
        <v/>
      </c>
      <c r="I767" s="36" t="str">
        <f>IF(Table2[[#This Row],[M2A]]="","",SUM(Table2[[#This Row],[M2A]]-(IF(Table2[[#This Row],[M1A]]="",Table2[[#This Row],[AWAL]],Table2[[#This Row],[M1A]]))))</f>
        <v/>
      </c>
      <c r="J767" s="37"/>
      <c r="K7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68" spans="1:15">
      <c r="A768" s="33" t="str">
        <f>IF(Table2[[#This Row],[TT]]&lt;1,"",COUNT(A$2:A767)+1)</f>
        <v/>
      </c>
      <c r="B768" s="34" t="s">
        <v>2664</v>
      </c>
      <c r="C768" s="35">
        <v>1</v>
      </c>
      <c r="D768" s="35" t="s">
        <v>2909</v>
      </c>
      <c r="E7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768" s="36">
        <v>0</v>
      </c>
      <c r="G768" s="36">
        <f>IF(Table2[[#This Row],[M1A]]="","",Table2[[#This Row],[M1A]]-Table2[[#This Row],[AWAL]])</f>
        <v>-1</v>
      </c>
      <c r="I768" s="36" t="str">
        <f>IF(Table2[[#This Row],[M2A]]="","",SUM(Table2[[#This Row],[M2A]]-(IF(Table2[[#This Row],[M1A]]="",Table2[[#This Row],[AWAL]],Table2[[#This Row],[M1A]]))))</f>
        <v/>
      </c>
      <c r="J768" s="37"/>
      <c r="K7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7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69" spans="1:15">
      <c r="A769" s="33">
        <f>IF(Table2[[#This Row],[TT]]&lt;1,"",COUNT(A$2:A768)+1)</f>
        <v>749</v>
      </c>
      <c r="B769" s="34" t="s">
        <v>932</v>
      </c>
      <c r="C769" s="35">
        <v>2</v>
      </c>
      <c r="D769" s="35" t="s">
        <v>933</v>
      </c>
      <c r="E7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69" s="36" t="str">
        <f>IF(Table2[[#This Row],[M1A]]="","",Table2[[#This Row],[M1A]]-Table2[[#This Row],[AWAL]])</f>
        <v/>
      </c>
      <c r="I769" s="36" t="str">
        <f>IF(Table2[[#This Row],[M2A]]="","",SUM(Table2[[#This Row],[M2A]]-(IF(Table2[[#This Row],[M1A]]="",Table2[[#This Row],[AWAL]],Table2[[#This Row],[M1A]]))))</f>
        <v/>
      </c>
      <c r="J769" s="37"/>
      <c r="K7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0" spans="1:15">
      <c r="A770" s="33" t="str">
        <f>IF(Table2[[#This Row],[TT]]&lt;1,"",COUNT(A$2:A769)+1)</f>
        <v/>
      </c>
      <c r="B770" s="34" t="s">
        <v>934</v>
      </c>
      <c r="C770" s="35">
        <v>1</v>
      </c>
      <c r="D770" s="35" t="s">
        <v>816</v>
      </c>
      <c r="E7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770" s="36">
        <v>0</v>
      </c>
      <c r="G770" s="36">
        <f>IF(Table2[[#This Row],[M1A]]="","",Table2[[#This Row],[M1A]]-Table2[[#This Row],[AWAL]])</f>
        <v>-1</v>
      </c>
      <c r="I770" s="36" t="str">
        <f>IF(Table2[[#This Row],[M2A]]="","",SUM(Table2[[#This Row],[M2A]]-(IF(Table2[[#This Row],[M1A]]="",Table2[[#This Row],[AWAL]],Table2[[#This Row],[M1A]]))))</f>
        <v/>
      </c>
      <c r="J770" s="37"/>
      <c r="K7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7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71" spans="1:15">
      <c r="A771" s="33">
        <f>IF(Table2[[#This Row],[TT]]&lt;1,"",COUNT(A$2:A770)+1)</f>
        <v>750</v>
      </c>
      <c r="B771" s="34" t="s">
        <v>935</v>
      </c>
      <c r="C771" s="35">
        <v>3</v>
      </c>
      <c r="D771" s="35" t="s">
        <v>178</v>
      </c>
      <c r="E7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71" s="36" t="str">
        <f>IF(Table2[[#This Row],[M1A]]="","",Table2[[#This Row],[M1A]]-Table2[[#This Row],[AWAL]])</f>
        <v/>
      </c>
      <c r="I771" s="36" t="str">
        <f>IF(Table2[[#This Row],[M2A]]="","",SUM(Table2[[#This Row],[M2A]]-(IF(Table2[[#This Row],[M1A]]="",Table2[[#This Row],[AWAL]],Table2[[#This Row],[M1A]]))))</f>
        <v/>
      </c>
      <c r="J771" s="37"/>
      <c r="K7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2" spans="1:15">
      <c r="A772" s="33">
        <f>IF(Table2[[#This Row],[TT]]&lt;1,"",COUNT(A$2:A771)+1)</f>
        <v>751</v>
      </c>
      <c r="B772" s="34" t="s">
        <v>936</v>
      </c>
      <c r="C772" s="35">
        <v>14</v>
      </c>
      <c r="D772" s="35" t="s">
        <v>933</v>
      </c>
      <c r="E7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772" s="36">
        <v>13</v>
      </c>
      <c r="G772" s="36">
        <f>IF(Table2[[#This Row],[M1A]]="","",Table2[[#This Row],[M1A]]-Table2[[#This Row],[AWAL]])</f>
        <v>-1</v>
      </c>
      <c r="I772" s="36" t="str">
        <f>IF(Table2[[#This Row],[M2A]]="","",SUM(Table2[[#This Row],[M2A]]-(IF(Table2[[#This Row],[M1A]]="",Table2[[#This Row],[AWAL]],Table2[[#This Row],[M1A]]))))</f>
        <v/>
      </c>
      <c r="J772" s="37"/>
      <c r="K7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7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73" spans="1:15">
      <c r="A773" s="33">
        <f>IF(Table2[[#This Row],[TT]]&lt;1,"",COUNT(A$2:A772)+1)</f>
        <v>752</v>
      </c>
      <c r="B773" s="34" t="s">
        <v>937</v>
      </c>
      <c r="C773" s="35">
        <v>6</v>
      </c>
      <c r="D773" s="35">
        <v>150</v>
      </c>
      <c r="E7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773" s="36">
        <v>5</v>
      </c>
      <c r="G773" s="36">
        <f>IF(Table2[[#This Row],[M1A]]="","",Table2[[#This Row],[M1A]]-Table2[[#This Row],[AWAL]])</f>
        <v>-1</v>
      </c>
      <c r="I773" s="36" t="str">
        <f>IF(Table2[[#This Row],[M2A]]="","",SUM(Table2[[#This Row],[M2A]]-(IF(Table2[[#This Row],[M1A]]="",Table2[[#This Row],[AWAL]],Table2[[#This Row],[M1A]]))))</f>
        <v/>
      </c>
      <c r="J773" s="37"/>
      <c r="K7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7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774" spans="1:15">
      <c r="A774" s="33">
        <f>IF(Table2[[#This Row],[TT]]&lt;1,"",COUNT(A$2:A773)+1)</f>
        <v>753</v>
      </c>
      <c r="B774" s="34" t="s">
        <v>2606</v>
      </c>
      <c r="C774" s="35">
        <v>6</v>
      </c>
      <c r="D774" s="35" t="s">
        <v>2724</v>
      </c>
      <c r="E7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74" s="36" t="str">
        <f>IF(Table2[[#This Row],[M1A]]="","",Table2[[#This Row],[M1A]]-Table2[[#This Row],[AWAL]])</f>
        <v/>
      </c>
      <c r="I774" s="36" t="str">
        <f>IF(Table2[[#This Row],[M2A]]="","",SUM(Table2[[#This Row],[M2A]]-(IF(Table2[[#This Row],[M1A]]="",Table2[[#This Row],[AWAL]],Table2[[#This Row],[M1A]]))))</f>
        <v/>
      </c>
      <c r="J774" s="37"/>
      <c r="K7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5" spans="1:15">
      <c r="A775" s="33">
        <f>IF(Table2[[#This Row],[TT]]&lt;1,"",COUNT(A$2:A774)+1)</f>
        <v>754</v>
      </c>
      <c r="B775" s="34" t="s">
        <v>2607</v>
      </c>
      <c r="C775" s="35">
        <v>6</v>
      </c>
      <c r="D775" s="35" t="s">
        <v>2724</v>
      </c>
      <c r="E7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75" s="36" t="str">
        <f>IF(Table2[[#This Row],[M1A]]="","",Table2[[#This Row],[M1A]]-Table2[[#This Row],[AWAL]])</f>
        <v/>
      </c>
      <c r="I775" s="36" t="str">
        <f>IF(Table2[[#This Row],[M2A]]="","",SUM(Table2[[#This Row],[M2A]]-(IF(Table2[[#This Row],[M1A]]="",Table2[[#This Row],[AWAL]],Table2[[#This Row],[M1A]]))))</f>
        <v/>
      </c>
      <c r="J775" s="37"/>
      <c r="K7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6" spans="1:15">
      <c r="A776" s="33">
        <f>IF(Table2[[#This Row],[TT]]&lt;1,"",COUNT(A$2:A775)+1)</f>
        <v>755</v>
      </c>
      <c r="B776" s="34" t="s">
        <v>938</v>
      </c>
      <c r="C776" s="35">
        <v>90</v>
      </c>
      <c r="D776" s="35">
        <v>150</v>
      </c>
      <c r="E7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90</v>
      </c>
      <c r="G776" s="36" t="str">
        <f>IF(Table2[[#This Row],[M1A]]="","",Table2[[#This Row],[M1A]]-Table2[[#This Row],[AWAL]])</f>
        <v/>
      </c>
      <c r="I776" s="36" t="str">
        <f>IF(Table2[[#This Row],[M2A]]="","",SUM(Table2[[#This Row],[M2A]]-(IF(Table2[[#This Row],[M1A]]="",Table2[[#This Row],[AWAL]],Table2[[#This Row],[M1A]]))))</f>
        <v/>
      </c>
      <c r="J776" s="37"/>
      <c r="K7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7" spans="1:15">
      <c r="A777" s="33">
        <f>IF(Table2[[#This Row],[TT]]&lt;1,"",COUNT(A$2:A776)+1)</f>
        <v>756</v>
      </c>
      <c r="B777" s="34" t="s">
        <v>939</v>
      </c>
      <c r="C777" s="35">
        <v>2</v>
      </c>
      <c r="D777" s="35" t="s">
        <v>11</v>
      </c>
      <c r="E7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7" s="36" t="str">
        <f>IF(Table2[[#This Row],[M1A]]="","",Table2[[#This Row],[M1A]]-Table2[[#This Row],[AWAL]])</f>
        <v/>
      </c>
      <c r="I777" s="36" t="str">
        <f>IF(Table2[[#This Row],[M2A]]="","",SUM(Table2[[#This Row],[M2A]]-(IF(Table2[[#This Row],[M1A]]="",Table2[[#This Row],[AWAL]],Table2[[#This Row],[M1A]]))))</f>
        <v/>
      </c>
      <c r="J777" s="37"/>
      <c r="K7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8" spans="1:15">
      <c r="A778" s="33">
        <f>IF(Table2[[#This Row],[TT]]&lt;1,"",COUNT(A$2:A777)+1)</f>
        <v>757</v>
      </c>
      <c r="B778" s="34" t="s">
        <v>940</v>
      </c>
      <c r="C778" s="35">
        <v>2</v>
      </c>
      <c r="D778" s="35" t="s">
        <v>28</v>
      </c>
      <c r="E7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8" s="36" t="str">
        <f>IF(Table2[[#This Row],[M1A]]="","",Table2[[#This Row],[M1A]]-Table2[[#This Row],[AWAL]])</f>
        <v/>
      </c>
      <c r="I778" s="36" t="str">
        <f>IF(Table2[[#This Row],[M2A]]="","",SUM(Table2[[#This Row],[M2A]]-(IF(Table2[[#This Row],[M1A]]="",Table2[[#This Row],[AWAL]],Table2[[#This Row],[M1A]]))))</f>
        <v/>
      </c>
      <c r="J778" s="37"/>
      <c r="K7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79" spans="1:15">
      <c r="A779" s="33">
        <f>IF(Table2[[#This Row],[TT]]&lt;1,"",COUNT(A$2:A778)+1)</f>
        <v>758</v>
      </c>
      <c r="B779" s="34" t="s">
        <v>2644</v>
      </c>
      <c r="C779" s="35">
        <v>4</v>
      </c>
      <c r="D779" s="35" t="s">
        <v>2718</v>
      </c>
      <c r="E7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79" s="36" t="str">
        <f>IF(Table2[[#This Row],[M1A]]="","",Table2[[#This Row],[M1A]]-Table2[[#This Row],[AWAL]])</f>
        <v/>
      </c>
      <c r="I779" s="36" t="str">
        <f>IF(Table2[[#This Row],[M2A]]="","",SUM(Table2[[#This Row],[M2A]]-(IF(Table2[[#This Row],[M1A]]="",Table2[[#This Row],[AWAL]],Table2[[#This Row],[M1A]]))))</f>
        <v/>
      </c>
      <c r="J779" s="37"/>
      <c r="K7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0" spans="1:15">
      <c r="A780" s="33">
        <f>IF(Table2[[#This Row],[TT]]&lt;1,"",COUNT(A$2:A779)+1)</f>
        <v>759</v>
      </c>
      <c r="B780" s="34" t="s">
        <v>941</v>
      </c>
      <c r="C780" s="35">
        <v>26</v>
      </c>
      <c r="D780" s="35" t="s">
        <v>39</v>
      </c>
      <c r="E7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780" s="36" t="str">
        <f>IF(Table2[[#This Row],[M1A]]="","",Table2[[#This Row],[M1A]]-Table2[[#This Row],[AWAL]])</f>
        <v/>
      </c>
      <c r="I780" s="36" t="str">
        <f>IF(Table2[[#This Row],[M2A]]="","",SUM(Table2[[#This Row],[M2A]]-(IF(Table2[[#This Row],[M1A]]="",Table2[[#This Row],[AWAL]],Table2[[#This Row],[M1A]]))))</f>
        <v/>
      </c>
      <c r="J780" s="37"/>
      <c r="K7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1" spans="1:15">
      <c r="A781" s="33">
        <f>IF(Table2[[#This Row],[TT]]&lt;1,"",COUNT(A$2:A780)+1)</f>
        <v>760</v>
      </c>
      <c r="B781" s="34" t="s">
        <v>942</v>
      </c>
      <c r="C781" s="35">
        <v>4</v>
      </c>
      <c r="D781" s="35" t="s">
        <v>829</v>
      </c>
      <c r="E7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81" s="36" t="str">
        <f>IF(Table2[[#This Row],[M1A]]="","",Table2[[#This Row],[M1A]]-Table2[[#This Row],[AWAL]])</f>
        <v/>
      </c>
      <c r="I781" s="36" t="str">
        <f>IF(Table2[[#This Row],[M2A]]="","",SUM(Table2[[#This Row],[M2A]]-(IF(Table2[[#This Row],[M1A]]="",Table2[[#This Row],[AWAL]],Table2[[#This Row],[M1A]]))))</f>
        <v/>
      </c>
      <c r="J781" s="37"/>
      <c r="K7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2" spans="1:15">
      <c r="A782" s="33">
        <f>IF(Table2[[#This Row],[TT]]&lt;1,"",COUNT(A$2:A781)+1)</f>
        <v>761</v>
      </c>
      <c r="B782" s="34" t="s">
        <v>943</v>
      </c>
      <c r="C782" s="35">
        <v>5</v>
      </c>
      <c r="D782" s="35" t="s">
        <v>53</v>
      </c>
      <c r="E7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82" s="36" t="str">
        <f>IF(Table2[[#This Row],[M1A]]="","",Table2[[#This Row],[M1A]]-Table2[[#This Row],[AWAL]])</f>
        <v/>
      </c>
      <c r="I782" s="36" t="str">
        <f>IF(Table2[[#This Row],[M2A]]="","",SUM(Table2[[#This Row],[M2A]]-(IF(Table2[[#This Row],[M1A]]="",Table2[[#This Row],[AWAL]],Table2[[#This Row],[M1A]]))))</f>
        <v/>
      </c>
      <c r="J782" s="37"/>
      <c r="K7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3" spans="1:15">
      <c r="A783" s="33">
        <f>IF(Table2[[#This Row],[TT]]&lt;1,"",COUNT(A$2:A782)+1)</f>
        <v>762</v>
      </c>
      <c r="B783" s="34" t="s">
        <v>944</v>
      </c>
      <c r="C783" s="35">
        <v>16</v>
      </c>
      <c r="D783" s="35" t="s">
        <v>11</v>
      </c>
      <c r="E7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783" s="36" t="str">
        <f>IF(Table2[[#This Row],[M1A]]="","",Table2[[#This Row],[M1A]]-Table2[[#This Row],[AWAL]])</f>
        <v/>
      </c>
      <c r="I783" s="36" t="str">
        <f>IF(Table2[[#This Row],[M2A]]="","",SUM(Table2[[#This Row],[M2A]]-(IF(Table2[[#This Row],[M1A]]="",Table2[[#This Row],[AWAL]],Table2[[#This Row],[M1A]]))))</f>
        <v/>
      </c>
      <c r="J783" s="37"/>
      <c r="K7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4" spans="1:15">
      <c r="A784" s="33">
        <f>IF(Table2[[#This Row],[TT]]&lt;1,"",COUNT(A$2:A783)+1)</f>
        <v>763</v>
      </c>
      <c r="B784" s="34" t="s">
        <v>945</v>
      </c>
      <c r="C784" s="35">
        <v>2</v>
      </c>
      <c r="D784" s="35" t="s">
        <v>946</v>
      </c>
      <c r="E7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4" s="36" t="str">
        <f>IF(Table2[[#This Row],[M1A]]="","",Table2[[#This Row],[M1A]]-Table2[[#This Row],[AWAL]])</f>
        <v/>
      </c>
      <c r="I784" s="36" t="str">
        <f>IF(Table2[[#This Row],[M2A]]="","",SUM(Table2[[#This Row],[M2A]]-(IF(Table2[[#This Row],[M1A]]="",Table2[[#This Row],[AWAL]],Table2[[#This Row],[M1A]]))))</f>
        <v/>
      </c>
      <c r="J784" s="37"/>
      <c r="K7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5" spans="1:15">
      <c r="A785" s="33">
        <f>IF(Table2[[#This Row],[TT]]&lt;1,"",COUNT(A$2:A784)+1)</f>
        <v>764</v>
      </c>
      <c r="B785" s="34" t="s">
        <v>947</v>
      </c>
      <c r="C785" s="35">
        <v>4</v>
      </c>
      <c r="D785" s="35" t="s">
        <v>948</v>
      </c>
      <c r="E7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85" s="36" t="str">
        <f>IF(Table2[[#This Row],[M1A]]="","",Table2[[#This Row],[M1A]]-Table2[[#This Row],[AWAL]])</f>
        <v/>
      </c>
      <c r="I785" s="36" t="str">
        <f>IF(Table2[[#This Row],[M2A]]="","",SUM(Table2[[#This Row],[M2A]]-(IF(Table2[[#This Row],[M1A]]="",Table2[[#This Row],[AWAL]],Table2[[#This Row],[M1A]]))))</f>
        <v/>
      </c>
      <c r="J785" s="37"/>
      <c r="K7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6" spans="1:15">
      <c r="A786" s="33">
        <f>IF(Table2[[#This Row],[TT]]&lt;1,"",COUNT(A$2:A785)+1)</f>
        <v>765</v>
      </c>
      <c r="B786" s="34" t="s">
        <v>949</v>
      </c>
      <c r="C786" s="35">
        <v>13</v>
      </c>
      <c r="D786" s="35" t="s">
        <v>28</v>
      </c>
      <c r="E7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786" s="36" t="str">
        <f>IF(Table2[[#This Row],[M1A]]="","",Table2[[#This Row],[M1A]]-Table2[[#This Row],[AWAL]])</f>
        <v/>
      </c>
      <c r="I786" s="36" t="str">
        <f>IF(Table2[[#This Row],[M2A]]="","",SUM(Table2[[#This Row],[M2A]]-(IF(Table2[[#This Row],[M1A]]="",Table2[[#This Row],[AWAL]],Table2[[#This Row],[M1A]]))))</f>
        <v/>
      </c>
      <c r="J786" s="37"/>
      <c r="K7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7" spans="1:15">
      <c r="A787" s="33">
        <f>IF(Table2[[#This Row],[TT]]&lt;1,"",COUNT(A$2:A786)+1)</f>
        <v>766</v>
      </c>
      <c r="B787" s="34" t="s">
        <v>950</v>
      </c>
      <c r="C787" s="35">
        <v>2</v>
      </c>
      <c r="D787" s="35" t="s">
        <v>262</v>
      </c>
      <c r="E7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7" s="36" t="str">
        <f>IF(Table2[[#This Row],[M1A]]="","",Table2[[#This Row],[M1A]]-Table2[[#This Row],[AWAL]])</f>
        <v/>
      </c>
      <c r="I787" s="36" t="str">
        <f>IF(Table2[[#This Row],[M2A]]="","",SUM(Table2[[#This Row],[M2A]]-(IF(Table2[[#This Row],[M1A]]="",Table2[[#This Row],[AWAL]],Table2[[#This Row],[M1A]]))))</f>
        <v/>
      </c>
      <c r="J787" s="37"/>
      <c r="K7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8" spans="1:15">
      <c r="A788" s="33">
        <f>IF(Table2[[#This Row],[TT]]&lt;1,"",COUNT(A$2:A787)+1)</f>
        <v>767</v>
      </c>
      <c r="B788" s="34" t="s">
        <v>951</v>
      </c>
      <c r="C788" s="35">
        <v>12</v>
      </c>
      <c r="D788" s="35" t="s">
        <v>160</v>
      </c>
      <c r="E7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88" s="36" t="str">
        <f>IF(Table2[[#This Row],[M1A]]="","",Table2[[#This Row],[M1A]]-Table2[[#This Row],[AWAL]])</f>
        <v/>
      </c>
      <c r="I788" s="36" t="str">
        <f>IF(Table2[[#This Row],[M2A]]="","",SUM(Table2[[#This Row],[M2A]]-(IF(Table2[[#This Row],[M1A]]="",Table2[[#This Row],[AWAL]],Table2[[#This Row],[M1A]]))))</f>
        <v/>
      </c>
      <c r="J788" s="37"/>
      <c r="K7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89" spans="1:15">
      <c r="A789" s="33">
        <f>IF(Table2[[#This Row],[TT]]&lt;1,"",COUNT(A$2:A788)+1)</f>
        <v>768</v>
      </c>
      <c r="B789" s="34" t="s">
        <v>952</v>
      </c>
      <c r="C789" s="35">
        <v>4</v>
      </c>
      <c r="D789" s="35" t="s">
        <v>160</v>
      </c>
      <c r="E7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89" s="36" t="str">
        <f>IF(Table2[[#This Row],[M1A]]="","",Table2[[#This Row],[M1A]]-Table2[[#This Row],[AWAL]])</f>
        <v/>
      </c>
      <c r="I789" s="36" t="str">
        <f>IF(Table2[[#This Row],[M2A]]="","",SUM(Table2[[#This Row],[M2A]]-(IF(Table2[[#This Row],[M1A]]="",Table2[[#This Row],[AWAL]],Table2[[#This Row],[M1A]]))))</f>
        <v/>
      </c>
      <c r="J789" s="37"/>
      <c r="K7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0" spans="1:15">
      <c r="A790" s="33">
        <f>IF(Table2[[#This Row],[TT]]&lt;1,"",COUNT(A$2:A789)+1)</f>
        <v>769</v>
      </c>
      <c r="B790" s="34" t="s">
        <v>953</v>
      </c>
      <c r="C790" s="35">
        <v>2</v>
      </c>
      <c r="D790" s="35" t="s">
        <v>954</v>
      </c>
      <c r="E7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0" s="36" t="str">
        <f>IF(Table2[[#This Row],[M1A]]="","",Table2[[#This Row],[M1A]]-Table2[[#This Row],[AWAL]])</f>
        <v/>
      </c>
      <c r="I790" s="36" t="str">
        <f>IF(Table2[[#This Row],[M2A]]="","",SUM(Table2[[#This Row],[M2A]]-(IF(Table2[[#This Row],[M1A]]="",Table2[[#This Row],[AWAL]],Table2[[#This Row],[M1A]]))))</f>
        <v/>
      </c>
      <c r="J790" s="37"/>
      <c r="K7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1" spans="1:15">
      <c r="A791" s="33">
        <f>IF(Table2[[#This Row],[TT]]&lt;1,"",COUNT(A$2:A790)+1)</f>
        <v>770</v>
      </c>
      <c r="B791" s="34" t="s">
        <v>955</v>
      </c>
      <c r="C791" s="35">
        <v>1</v>
      </c>
      <c r="D791" s="35" t="s">
        <v>157</v>
      </c>
      <c r="E7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1" s="36" t="str">
        <f>IF(Table2[[#This Row],[M1A]]="","",Table2[[#This Row],[M1A]]-Table2[[#This Row],[AWAL]])</f>
        <v/>
      </c>
      <c r="I791" s="36" t="str">
        <f>IF(Table2[[#This Row],[M2A]]="","",SUM(Table2[[#This Row],[M2A]]-(IF(Table2[[#This Row],[M1A]]="",Table2[[#This Row],[AWAL]],Table2[[#This Row],[M1A]]))))</f>
        <v/>
      </c>
      <c r="J791" s="37"/>
      <c r="K7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2" spans="1:15">
      <c r="A792" s="33">
        <f>IF(Table2[[#This Row],[TT]]&lt;1,"",COUNT(A$2:A791)+1)</f>
        <v>771</v>
      </c>
      <c r="B792" s="34" t="s">
        <v>956</v>
      </c>
      <c r="C792" s="35">
        <v>48</v>
      </c>
      <c r="D792" s="35" t="s">
        <v>157</v>
      </c>
      <c r="E7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792" s="36" t="str">
        <f>IF(Table2[[#This Row],[M1A]]="","",Table2[[#This Row],[M1A]]-Table2[[#This Row],[AWAL]])</f>
        <v/>
      </c>
      <c r="I792" s="36" t="str">
        <f>IF(Table2[[#This Row],[M2A]]="","",SUM(Table2[[#This Row],[M2A]]-(IF(Table2[[#This Row],[M1A]]="",Table2[[#This Row],[AWAL]],Table2[[#This Row],[M1A]]))))</f>
        <v/>
      </c>
      <c r="J792" s="37"/>
      <c r="K7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3" spans="1:15">
      <c r="A793" s="33">
        <f>IF(Table2[[#This Row],[TT]]&lt;1,"",COUNT(A$2:A792)+1)</f>
        <v>772</v>
      </c>
      <c r="B793" s="34" t="s">
        <v>957</v>
      </c>
      <c r="C793" s="35">
        <v>6</v>
      </c>
      <c r="D793" s="35" t="s">
        <v>958</v>
      </c>
      <c r="E7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93" s="36" t="str">
        <f>IF(Table2[[#This Row],[M1A]]="","",Table2[[#This Row],[M1A]]-Table2[[#This Row],[AWAL]])</f>
        <v/>
      </c>
      <c r="I793" s="36" t="str">
        <f>IF(Table2[[#This Row],[M2A]]="","",SUM(Table2[[#This Row],[M2A]]-(IF(Table2[[#This Row],[M1A]]="",Table2[[#This Row],[AWAL]],Table2[[#This Row],[M1A]]))))</f>
        <v/>
      </c>
      <c r="J793" s="37"/>
      <c r="K7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4" spans="1:15">
      <c r="A794" s="33">
        <f>IF(Table2[[#This Row],[TT]]&lt;1,"",COUNT(A$2:A793)+1)</f>
        <v>773</v>
      </c>
      <c r="B794" s="34" t="s">
        <v>959</v>
      </c>
      <c r="C794" s="35">
        <v>12</v>
      </c>
      <c r="D794" s="35" t="s">
        <v>91</v>
      </c>
      <c r="E7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94" s="36" t="str">
        <f>IF(Table2[[#This Row],[M1A]]="","",Table2[[#This Row],[M1A]]-Table2[[#This Row],[AWAL]])</f>
        <v/>
      </c>
      <c r="I794" s="36" t="str">
        <f>IF(Table2[[#This Row],[M2A]]="","",SUM(Table2[[#This Row],[M2A]]-(IF(Table2[[#This Row],[M1A]]="",Table2[[#This Row],[AWAL]],Table2[[#This Row],[M1A]]))))</f>
        <v/>
      </c>
      <c r="J794" s="37"/>
      <c r="K7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5" spans="1:15">
      <c r="A795" s="33">
        <f>IF(Table2[[#This Row],[TT]]&lt;1,"",COUNT(A$2:A794)+1)</f>
        <v>774</v>
      </c>
      <c r="B795" s="34" t="s">
        <v>960</v>
      </c>
      <c r="C795" s="35">
        <v>1</v>
      </c>
      <c r="D795" s="35" t="s">
        <v>91</v>
      </c>
      <c r="E7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5" s="36" t="str">
        <f>IF(Table2[[#This Row],[M1A]]="","",Table2[[#This Row],[M1A]]-Table2[[#This Row],[AWAL]])</f>
        <v/>
      </c>
      <c r="I795" s="36" t="str">
        <f>IF(Table2[[#This Row],[M2A]]="","",SUM(Table2[[#This Row],[M2A]]-(IF(Table2[[#This Row],[M1A]]="",Table2[[#This Row],[AWAL]],Table2[[#This Row],[M1A]]))))</f>
        <v/>
      </c>
      <c r="J795" s="37"/>
      <c r="K7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6" spans="1:15">
      <c r="A796" s="33">
        <f>IF(Table2[[#This Row],[TT]]&lt;1,"",COUNT(A$2:A795)+1)</f>
        <v>775</v>
      </c>
      <c r="B796" s="34" t="s">
        <v>961</v>
      </c>
      <c r="C796" s="35">
        <v>50</v>
      </c>
      <c r="D796" s="35" t="s">
        <v>178</v>
      </c>
      <c r="E7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796" s="36" t="str">
        <f>IF(Table2[[#This Row],[M1A]]="","",Table2[[#This Row],[M1A]]-Table2[[#This Row],[AWAL]])</f>
        <v/>
      </c>
      <c r="I796" s="36" t="str">
        <f>IF(Table2[[#This Row],[M2A]]="","",SUM(Table2[[#This Row],[M2A]]-(IF(Table2[[#This Row],[M1A]]="",Table2[[#This Row],[AWAL]],Table2[[#This Row],[M1A]]))))</f>
        <v/>
      </c>
      <c r="J796" s="37"/>
      <c r="K7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7" spans="1:15">
      <c r="A797" s="33">
        <f>IF(Table2[[#This Row],[TT]]&lt;1,"",COUNT(A$2:A796)+1)</f>
        <v>776</v>
      </c>
      <c r="B797" s="34" t="s">
        <v>962</v>
      </c>
      <c r="C797" s="35">
        <v>12</v>
      </c>
      <c r="D797" s="35" t="s">
        <v>178</v>
      </c>
      <c r="E7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97" s="36" t="str">
        <f>IF(Table2[[#This Row],[M1A]]="","",Table2[[#This Row],[M1A]]-Table2[[#This Row],[AWAL]])</f>
        <v/>
      </c>
      <c r="I797" s="36" t="str">
        <f>IF(Table2[[#This Row],[M2A]]="","",SUM(Table2[[#This Row],[M2A]]-(IF(Table2[[#This Row],[M1A]]="",Table2[[#This Row],[AWAL]],Table2[[#This Row],[M1A]]))))</f>
        <v/>
      </c>
      <c r="J797" s="37"/>
      <c r="K7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8" spans="1:15">
      <c r="A798" s="33">
        <f>IF(Table2[[#This Row],[TT]]&lt;1,"",COUNT(A$2:A797)+1)</f>
        <v>777</v>
      </c>
      <c r="B798" s="34" t="s">
        <v>963</v>
      </c>
      <c r="C798" s="35">
        <v>2</v>
      </c>
      <c r="D798" s="35">
        <v>240</v>
      </c>
      <c r="E7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8" s="36" t="str">
        <f>IF(Table2[[#This Row],[M1A]]="","",Table2[[#This Row],[M1A]]-Table2[[#This Row],[AWAL]])</f>
        <v/>
      </c>
      <c r="I798" s="36" t="str">
        <f>IF(Table2[[#This Row],[M2A]]="","",SUM(Table2[[#This Row],[M2A]]-(IF(Table2[[#This Row],[M1A]]="",Table2[[#This Row],[AWAL]],Table2[[#This Row],[M1A]]))))</f>
        <v/>
      </c>
      <c r="J798" s="37"/>
      <c r="K7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799" spans="1:15">
      <c r="A799" s="33">
        <f>IF(Table2[[#This Row],[TT]]&lt;1,"",COUNT(A$2:A798)+1)</f>
        <v>778</v>
      </c>
      <c r="B799" s="34" t="s">
        <v>964</v>
      </c>
      <c r="C799" s="35">
        <v>5</v>
      </c>
      <c r="D799" s="35" t="s">
        <v>178</v>
      </c>
      <c r="E7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99" s="36" t="str">
        <f>IF(Table2[[#This Row],[M1A]]="","",Table2[[#This Row],[M1A]]-Table2[[#This Row],[AWAL]])</f>
        <v/>
      </c>
      <c r="I799" s="36" t="str">
        <f>IF(Table2[[#This Row],[M2A]]="","",SUM(Table2[[#This Row],[M2A]]-(IF(Table2[[#This Row],[M1A]]="",Table2[[#This Row],[AWAL]],Table2[[#This Row],[M1A]]))))</f>
        <v/>
      </c>
      <c r="J799" s="37"/>
      <c r="K7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7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7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0" spans="1:15">
      <c r="A800" s="39">
        <f>IF(Table2[[#This Row],[TT]]&lt;1,"",COUNT(A$2:A799)+1)</f>
        <v>779</v>
      </c>
      <c r="B800" s="34" t="s">
        <v>965</v>
      </c>
      <c r="C800" s="35">
        <v>15</v>
      </c>
      <c r="D800" s="35" t="s">
        <v>91</v>
      </c>
      <c r="E80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800" s="38" t="str">
        <f>IF(Table2[[#This Row],[M1A]]="","",Table2[[#This Row],[M1A]]-Table2[[#This Row],[AWAL]])</f>
        <v/>
      </c>
      <c r="I800" s="38" t="str">
        <f>IF(Table2[[#This Row],[M2A]]="","",SUM(Table2[[#This Row],[M2A]]-(IF(Table2[[#This Row],[M1A]]="",Table2[[#This Row],[AWAL]],Table2[[#This Row],[M1A]]))))</f>
        <v/>
      </c>
      <c r="J800" s="40"/>
      <c r="K80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800" s="38"/>
      <c r="M80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1" spans="1:15">
      <c r="A801" s="33">
        <f>IF(Table2[[#This Row],[TT]]&lt;1,"",COUNT(A$2:A800)+1)</f>
        <v>780</v>
      </c>
      <c r="B801" s="34" t="s">
        <v>966</v>
      </c>
      <c r="C801" s="35">
        <v>14</v>
      </c>
      <c r="D801" s="35" t="s">
        <v>445</v>
      </c>
      <c r="E8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01" s="36" t="str">
        <f>IF(Table2[[#This Row],[M1A]]="","",Table2[[#This Row],[M1A]]-Table2[[#This Row],[AWAL]])</f>
        <v/>
      </c>
      <c r="I801" s="36" t="str">
        <f>IF(Table2[[#This Row],[M2A]]="","",SUM(Table2[[#This Row],[M2A]]-(IF(Table2[[#This Row],[M1A]]="",Table2[[#This Row],[AWAL]],Table2[[#This Row],[M1A]]))))</f>
        <v/>
      </c>
      <c r="J801" s="37"/>
      <c r="K8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2" spans="1:15">
      <c r="A802" s="33">
        <f>IF(Table2[[#This Row],[TT]]&lt;1,"",COUNT(A$2:A801)+1)</f>
        <v>781</v>
      </c>
      <c r="B802" s="34" t="s">
        <v>967</v>
      </c>
      <c r="C802" s="35">
        <v>3</v>
      </c>
      <c r="D802" s="35" t="s">
        <v>958</v>
      </c>
      <c r="E8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02" s="36" t="str">
        <f>IF(Table2[[#This Row],[M1A]]="","",Table2[[#This Row],[M1A]]-Table2[[#This Row],[AWAL]])</f>
        <v/>
      </c>
      <c r="I802" s="36" t="str">
        <f>IF(Table2[[#This Row],[M2A]]="","",SUM(Table2[[#This Row],[M2A]]-(IF(Table2[[#This Row],[M1A]]="",Table2[[#This Row],[AWAL]],Table2[[#This Row],[M1A]]))))</f>
        <v/>
      </c>
      <c r="J802" s="37"/>
      <c r="K8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3" spans="1:15">
      <c r="A803" s="33">
        <f>IF(Table2[[#This Row],[TT]]&lt;1,"",COUNT(A$2:A802)+1)</f>
        <v>782</v>
      </c>
      <c r="B803" s="34" t="s">
        <v>968</v>
      </c>
      <c r="C803" s="35">
        <v>2</v>
      </c>
      <c r="D803" s="35" t="s">
        <v>124</v>
      </c>
      <c r="E8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3" s="36" t="str">
        <f>IF(Table2[[#This Row],[M1A]]="","",Table2[[#This Row],[M1A]]-Table2[[#This Row],[AWAL]])</f>
        <v/>
      </c>
      <c r="I803" s="36" t="str">
        <f>IF(Table2[[#This Row],[M2A]]="","",SUM(Table2[[#This Row],[M2A]]-(IF(Table2[[#This Row],[M1A]]="",Table2[[#This Row],[AWAL]],Table2[[#This Row],[M1A]]))))</f>
        <v/>
      </c>
      <c r="J803" s="37"/>
      <c r="K8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4" spans="1:15">
      <c r="A804" s="33">
        <f>IF(Table2[[#This Row],[TT]]&lt;1,"",COUNT(A$2:A803)+1)</f>
        <v>783</v>
      </c>
      <c r="B804" s="41" t="s">
        <v>969</v>
      </c>
      <c r="C804" s="42">
        <v>1</v>
      </c>
      <c r="D804" s="42" t="s">
        <v>970</v>
      </c>
      <c r="E8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4" s="36" t="str">
        <f>IF(Table2[[#This Row],[M1A]]="","",Table2[[#This Row],[M1A]]-Table2[[#This Row],[AWAL]])</f>
        <v/>
      </c>
      <c r="I804" s="36" t="str">
        <f>IF(Table2[[#This Row],[M2A]]="","",SUM(Table2[[#This Row],[M2A]]-(IF(Table2[[#This Row],[M1A]]="",Table2[[#This Row],[AWAL]],Table2[[#This Row],[M1A]]))))</f>
        <v/>
      </c>
      <c r="J804" s="37"/>
      <c r="K8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5" spans="1:15">
      <c r="A805" s="33">
        <f>IF(Table2[[#This Row],[TT]]&lt;1,"",COUNT(A$2:A804)+1)</f>
        <v>784</v>
      </c>
      <c r="B805" s="41" t="s">
        <v>971</v>
      </c>
      <c r="C805" s="42">
        <v>6</v>
      </c>
      <c r="D805" s="42" t="s">
        <v>972</v>
      </c>
      <c r="E8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05" s="36" t="str">
        <f>IF(Table2[[#This Row],[M1A]]="","",Table2[[#This Row],[M1A]]-Table2[[#This Row],[AWAL]])</f>
        <v/>
      </c>
      <c r="I805" s="36" t="str">
        <f>IF(Table2[[#This Row],[M2A]]="","",SUM(Table2[[#This Row],[M2A]]-(IF(Table2[[#This Row],[M1A]]="",Table2[[#This Row],[AWAL]],Table2[[#This Row],[M1A]]))))</f>
        <v/>
      </c>
      <c r="J805" s="37"/>
      <c r="K8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6" spans="1:15">
      <c r="A806" s="33">
        <f>IF(Table2[[#This Row],[TT]]&lt;1,"",COUNT(A$2:A805)+1)</f>
        <v>785</v>
      </c>
      <c r="B806" s="34" t="s">
        <v>971</v>
      </c>
      <c r="C806" s="35">
        <v>1</v>
      </c>
      <c r="D806" s="35" t="s">
        <v>972</v>
      </c>
      <c r="E8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6" s="36" t="str">
        <f>IF(Table2[[#This Row],[M1A]]="","",Table2[[#This Row],[M1A]]-Table2[[#This Row],[AWAL]])</f>
        <v/>
      </c>
      <c r="I806" s="36" t="str">
        <f>IF(Table2[[#This Row],[M2A]]="","",SUM(Table2[[#This Row],[M2A]]-(IF(Table2[[#This Row],[M1A]]="",Table2[[#This Row],[AWAL]],Table2[[#This Row],[M1A]]))))</f>
        <v/>
      </c>
      <c r="J806" s="37"/>
      <c r="K8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7" spans="1:15">
      <c r="A807" s="39">
        <f>IF(Table2[[#This Row],[TT]]&lt;1,"",COUNT(A$2:A806)+1)</f>
        <v>786</v>
      </c>
      <c r="B807" s="34" t="s">
        <v>973</v>
      </c>
      <c r="C807" s="35">
        <v>5</v>
      </c>
      <c r="D807" s="35" t="s">
        <v>554</v>
      </c>
      <c r="E80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07" s="38" t="str">
        <f>IF(Table2[[#This Row],[M1A]]="","",Table2[[#This Row],[M1A]]-Table2[[#This Row],[AWAL]])</f>
        <v/>
      </c>
      <c r="I807" s="38" t="str">
        <f>IF(Table2[[#This Row],[M2A]]="","",SUM(Table2[[#This Row],[M2A]]-(IF(Table2[[#This Row],[M1A]]="",Table2[[#This Row],[AWAL]],Table2[[#This Row],[M1A]]))))</f>
        <v/>
      </c>
      <c r="J807" s="37"/>
      <c r="K80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80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8" spans="1:15">
      <c r="A808" s="33">
        <f>IF(Table2[[#This Row],[TT]]&lt;1,"",COUNT(A$2:A807)+1)</f>
        <v>787</v>
      </c>
      <c r="B808" s="34" t="s">
        <v>974</v>
      </c>
      <c r="C808" s="35">
        <v>2</v>
      </c>
      <c r="D808" s="35" t="s">
        <v>96</v>
      </c>
      <c r="E8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8" s="36" t="str">
        <f>IF(Table2[[#This Row],[M1A]]="","",Table2[[#This Row],[M1A]]-Table2[[#This Row],[AWAL]])</f>
        <v/>
      </c>
      <c r="I808" s="36" t="str">
        <f>IF(Table2[[#This Row],[M2A]]="","",SUM(Table2[[#This Row],[M2A]]-(IF(Table2[[#This Row],[M1A]]="",Table2[[#This Row],[AWAL]],Table2[[#This Row],[M1A]]))))</f>
        <v/>
      </c>
      <c r="J808" s="37"/>
      <c r="K8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09" spans="1:15">
      <c r="A809" s="33">
        <f>IF(Table2[[#This Row],[TT]]&lt;1,"",COUNT(A$2:A808)+1)</f>
        <v>788</v>
      </c>
      <c r="B809" s="34" t="s">
        <v>975</v>
      </c>
      <c r="C809" s="35">
        <v>7</v>
      </c>
      <c r="D809" s="35" t="s">
        <v>244</v>
      </c>
      <c r="E8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09" s="36" t="str">
        <f>IF(Table2[[#This Row],[M1A]]="","",Table2[[#This Row],[M1A]]-Table2[[#This Row],[AWAL]])</f>
        <v/>
      </c>
      <c r="I809" s="36" t="str">
        <f>IF(Table2[[#This Row],[M2A]]="","",SUM(Table2[[#This Row],[M2A]]-(IF(Table2[[#This Row],[M1A]]="",Table2[[#This Row],[AWAL]],Table2[[#This Row],[M1A]]))))</f>
        <v/>
      </c>
      <c r="J809" s="37"/>
      <c r="K8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0" spans="1:15">
      <c r="A810" s="33">
        <f>IF(Table2[[#This Row],[TT]]&lt;1,"",COUNT(A$2:A809)+1)</f>
        <v>789</v>
      </c>
      <c r="B810" s="34" t="s">
        <v>976</v>
      </c>
      <c r="C810" s="35">
        <v>62</v>
      </c>
      <c r="D810" s="35" t="s">
        <v>182</v>
      </c>
      <c r="E8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810" s="36" t="str">
        <f>IF(Table2[[#This Row],[M1A]]="","",Table2[[#This Row],[M1A]]-Table2[[#This Row],[AWAL]])</f>
        <v/>
      </c>
      <c r="I810" s="36" t="str">
        <f>IF(Table2[[#This Row],[M2A]]="","",SUM(Table2[[#This Row],[M2A]]-(IF(Table2[[#This Row],[M1A]]="",Table2[[#This Row],[AWAL]],Table2[[#This Row],[M1A]]))))</f>
        <v/>
      </c>
      <c r="J810" s="37"/>
      <c r="K8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1" spans="1:15">
      <c r="A811" s="33">
        <f>IF(Table2[[#This Row],[TT]]&lt;1,"",COUNT(A$2:A810)+1)</f>
        <v>790</v>
      </c>
      <c r="B811" s="41" t="s">
        <v>977</v>
      </c>
      <c r="C811" s="42">
        <v>3</v>
      </c>
      <c r="D811" s="42" t="s">
        <v>96</v>
      </c>
      <c r="E8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11" s="36" t="str">
        <f>IF(Table2[[#This Row],[M1A]]="","",Table2[[#This Row],[M1A]]-Table2[[#This Row],[AWAL]])</f>
        <v/>
      </c>
      <c r="I811" s="36" t="str">
        <f>IF(Table2[[#This Row],[M2A]]="","",SUM(Table2[[#This Row],[M2A]]-(IF(Table2[[#This Row],[M1A]]="",Table2[[#This Row],[AWAL]],Table2[[#This Row],[M1A]]))))</f>
        <v/>
      </c>
      <c r="J811" s="37"/>
      <c r="K8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2" spans="1:15">
      <c r="A812" s="33">
        <f>IF(Table2[[#This Row],[TT]]&lt;1,"",COUNT(A$2:A811)+1)</f>
        <v>791</v>
      </c>
      <c r="B812" s="34" t="s">
        <v>978</v>
      </c>
      <c r="C812" s="35">
        <v>6</v>
      </c>
      <c r="D812" s="35" t="s">
        <v>252</v>
      </c>
      <c r="E8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12" s="36" t="str">
        <f>IF(Table2[[#This Row],[M1A]]="","",Table2[[#This Row],[M1A]]-Table2[[#This Row],[AWAL]])</f>
        <v/>
      </c>
      <c r="I812" s="36" t="str">
        <f>IF(Table2[[#This Row],[M2A]]="","",SUM(Table2[[#This Row],[M2A]]-(IF(Table2[[#This Row],[M1A]]="",Table2[[#This Row],[AWAL]],Table2[[#This Row],[M1A]]))))</f>
        <v/>
      </c>
      <c r="J812" s="37"/>
      <c r="K8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3" spans="1:15">
      <c r="A813" s="33">
        <f>IF(Table2[[#This Row],[TT]]&lt;1,"",COUNT(A$2:A812)+1)</f>
        <v>792</v>
      </c>
      <c r="B813" s="34" t="s">
        <v>979</v>
      </c>
      <c r="C813" s="35">
        <v>6</v>
      </c>
      <c r="D813" s="35" t="s">
        <v>554</v>
      </c>
      <c r="E8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13" s="36" t="str">
        <f>IF(Table2[[#This Row],[M1A]]="","",Table2[[#This Row],[M1A]]-Table2[[#This Row],[AWAL]])</f>
        <v/>
      </c>
      <c r="I813" s="36" t="str">
        <f>IF(Table2[[#This Row],[M2A]]="","",SUM(Table2[[#This Row],[M2A]]-(IF(Table2[[#This Row],[M1A]]="",Table2[[#This Row],[AWAL]],Table2[[#This Row],[M1A]]))))</f>
        <v/>
      </c>
      <c r="J813" s="37"/>
      <c r="K8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4" spans="1:15">
      <c r="A814" s="33">
        <f>IF(Table2[[#This Row],[TT]]&lt;1,"",COUNT(A$2:A813)+1)</f>
        <v>793</v>
      </c>
      <c r="B814" s="34" t="s">
        <v>980</v>
      </c>
      <c r="C814" s="35">
        <v>1</v>
      </c>
      <c r="D814" s="35" t="s">
        <v>554</v>
      </c>
      <c r="E8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14" s="36" t="str">
        <f>IF(Table2[[#This Row],[M1A]]="","",Table2[[#This Row],[M1A]]-Table2[[#This Row],[AWAL]])</f>
        <v/>
      </c>
      <c r="I814" s="36" t="str">
        <f>IF(Table2[[#This Row],[M2A]]="","",SUM(Table2[[#This Row],[M2A]]-(IF(Table2[[#This Row],[M1A]]="",Table2[[#This Row],[AWAL]],Table2[[#This Row],[M1A]]))))</f>
        <v/>
      </c>
      <c r="J814" s="37"/>
      <c r="K8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5" spans="1:15">
      <c r="A815" s="33">
        <f>IF(Table2[[#This Row],[TT]]&lt;1,"",COUNT(A$2:A814)+1)</f>
        <v>794</v>
      </c>
      <c r="B815" s="34" t="s">
        <v>981</v>
      </c>
      <c r="C815" s="35">
        <v>6</v>
      </c>
      <c r="D815" s="35" t="s">
        <v>275</v>
      </c>
      <c r="E8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15" s="36" t="str">
        <f>IF(Table2[[#This Row],[M1A]]="","",Table2[[#This Row],[M1A]]-Table2[[#This Row],[AWAL]])</f>
        <v/>
      </c>
      <c r="I815" s="36" t="str">
        <f>IF(Table2[[#This Row],[M2A]]="","",SUM(Table2[[#This Row],[M2A]]-(IF(Table2[[#This Row],[M1A]]="",Table2[[#This Row],[AWAL]],Table2[[#This Row],[M1A]]))))</f>
        <v/>
      </c>
      <c r="J815" s="37"/>
      <c r="K8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6" spans="1:15">
      <c r="A816" s="33">
        <f>IF(Table2[[#This Row],[TT]]&lt;1,"",COUNT(A$2:A815)+1)</f>
        <v>795</v>
      </c>
      <c r="B816" s="34" t="s">
        <v>982</v>
      </c>
      <c r="C816" s="35">
        <v>2</v>
      </c>
      <c r="D816" s="35" t="s">
        <v>536</v>
      </c>
      <c r="E8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16" s="36" t="str">
        <f>IF(Table2[[#This Row],[M1A]]="","",Table2[[#This Row],[M1A]]-Table2[[#This Row],[AWAL]])</f>
        <v/>
      </c>
      <c r="I816" s="36" t="str">
        <f>IF(Table2[[#This Row],[M2A]]="","",SUM(Table2[[#This Row],[M2A]]-(IF(Table2[[#This Row],[M1A]]="",Table2[[#This Row],[AWAL]],Table2[[#This Row],[M1A]]))))</f>
        <v/>
      </c>
      <c r="J816" s="37"/>
      <c r="K8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7" spans="1:15">
      <c r="A817" s="33">
        <f>IF(Table2[[#This Row],[TT]]&lt;1,"",COUNT(A$2:A816)+1)</f>
        <v>796</v>
      </c>
      <c r="B817" s="34" t="s">
        <v>983</v>
      </c>
      <c r="C817" s="35">
        <v>3</v>
      </c>
      <c r="D817" s="35" t="s">
        <v>244</v>
      </c>
      <c r="E8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17" s="36" t="str">
        <f>IF(Table2[[#This Row],[M1A]]="","",Table2[[#This Row],[M1A]]-Table2[[#This Row],[AWAL]])</f>
        <v/>
      </c>
      <c r="I817" s="36" t="str">
        <f>IF(Table2[[#This Row],[M2A]]="","",SUM(Table2[[#This Row],[M2A]]-(IF(Table2[[#This Row],[M1A]]="",Table2[[#This Row],[AWAL]],Table2[[#This Row],[M1A]]))))</f>
        <v/>
      </c>
      <c r="J817" s="37"/>
      <c r="K8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8" spans="1:15">
      <c r="A818" s="45">
        <f>IF(Table2[[#This Row],[TT]]&lt;1,"",COUNT(A$2:A817)+1)</f>
        <v>797</v>
      </c>
      <c r="B818" s="34" t="s">
        <v>984</v>
      </c>
      <c r="C818" s="35">
        <v>1</v>
      </c>
      <c r="D818" s="35" t="s">
        <v>278</v>
      </c>
      <c r="E818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18" s="47"/>
      <c r="G818" s="46" t="str">
        <f>IF(Table2[[#This Row],[M1A]]="","",Table2[[#This Row],[M1A]]-Table2[[#This Row],[AWAL]])</f>
        <v/>
      </c>
      <c r="H818" s="47"/>
      <c r="I818" s="46" t="str">
        <f>IF(Table2[[#This Row],[M2A]]="","",SUM(Table2[[#This Row],[M2A]]-(IF(Table2[[#This Row],[M1A]]="",Table2[[#This Row],[AWAL]],Table2[[#This Row],[M1A]]))))</f>
        <v/>
      </c>
      <c r="J818" s="48"/>
      <c r="K818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818" s="46"/>
      <c r="M818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8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19" spans="1:15">
      <c r="A819" s="33">
        <f>IF(Table2[[#This Row],[TT]]&lt;1,"",COUNT(A$2:A818)+1)</f>
        <v>798</v>
      </c>
      <c r="B819" s="34" t="s">
        <v>985</v>
      </c>
      <c r="C819" s="35">
        <v>3</v>
      </c>
      <c r="D819" s="35" t="s">
        <v>986</v>
      </c>
      <c r="E8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19" s="36" t="str">
        <f>IF(Table2[[#This Row],[M1A]]="","",Table2[[#This Row],[M1A]]-Table2[[#This Row],[AWAL]])</f>
        <v/>
      </c>
      <c r="I819" s="36" t="str">
        <f>IF(Table2[[#This Row],[M2A]]="","",SUM(Table2[[#This Row],[M2A]]-(IF(Table2[[#This Row],[M1A]]="",Table2[[#This Row],[AWAL]],Table2[[#This Row],[M1A]]))))</f>
        <v/>
      </c>
      <c r="J819" s="37"/>
      <c r="K8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0" spans="1:15">
      <c r="A820" s="33">
        <f>IF(Table2[[#This Row],[TT]]&lt;1,"",COUNT(A$2:A819)+1)</f>
        <v>799</v>
      </c>
      <c r="B820" s="34" t="s">
        <v>987</v>
      </c>
      <c r="C820" s="35">
        <v>9</v>
      </c>
      <c r="D820" s="35" t="s">
        <v>19</v>
      </c>
      <c r="E8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20" s="36" t="str">
        <f>IF(Table2[[#This Row],[M1A]]="","",Table2[[#This Row],[M1A]]-Table2[[#This Row],[AWAL]])</f>
        <v/>
      </c>
      <c r="I820" s="36" t="str">
        <f>IF(Table2[[#This Row],[M2A]]="","",SUM(Table2[[#This Row],[M2A]]-(IF(Table2[[#This Row],[M1A]]="",Table2[[#This Row],[AWAL]],Table2[[#This Row],[M1A]]))))</f>
        <v/>
      </c>
      <c r="J820" s="37"/>
      <c r="K8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1" spans="1:15">
      <c r="A821" s="33">
        <f>IF(Table2[[#This Row],[TT]]&lt;1,"",COUNT(A$2:A820)+1)</f>
        <v>800</v>
      </c>
      <c r="B821" s="34" t="s">
        <v>988</v>
      </c>
      <c r="C821" s="35">
        <v>1</v>
      </c>
      <c r="D821" s="35" t="s">
        <v>520</v>
      </c>
      <c r="E8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21" s="36" t="str">
        <f>IF(Table2[[#This Row],[M1A]]="","",Table2[[#This Row],[M1A]]-Table2[[#This Row],[AWAL]])</f>
        <v/>
      </c>
      <c r="I821" s="36" t="str">
        <f>IF(Table2[[#This Row],[M2A]]="","",SUM(Table2[[#This Row],[M2A]]-(IF(Table2[[#This Row],[M1A]]="",Table2[[#This Row],[AWAL]],Table2[[#This Row],[M1A]]))))</f>
        <v/>
      </c>
      <c r="J821" s="37"/>
      <c r="K8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2" spans="1:15">
      <c r="A822" s="33">
        <f>IF(Table2[[#This Row],[TT]]&lt;1,"",COUNT(A$2:A821)+1)</f>
        <v>801</v>
      </c>
      <c r="B822" s="34" t="s">
        <v>989</v>
      </c>
      <c r="C822" s="35">
        <v>12</v>
      </c>
      <c r="D822" s="35" t="s">
        <v>252</v>
      </c>
      <c r="E8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22" s="36" t="str">
        <f>IF(Table2[[#This Row],[M1A]]="","",Table2[[#This Row],[M1A]]-Table2[[#This Row],[AWAL]])</f>
        <v/>
      </c>
      <c r="I822" s="36" t="str">
        <f>IF(Table2[[#This Row],[M2A]]="","",SUM(Table2[[#This Row],[M2A]]-(IF(Table2[[#This Row],[M1A]]="",Table2[[#This Row],[AWAL]],Table2[[#This Row],[M1A]]))))</f>
        <v/>
      </c>
      <c r="J822" s="37"/>
      <c r="K8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3" spans="1:15">
      <c r="A823" s="33">
        <f>IF(Table2[[#This Row],[TT]]&lt;1,"",COUNT(A$2:A822)+1)</f>
        <v>802</v>
      </c>
      <c r="B823" s="34" t="s">
        <v>990</v>
      </c>
      <c r="C823" s="35">
        <v>3</v>
      </c>
      <c r="D823" s="35" t="s">
        <v>51</v>
      </c>
      <c r="E8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23" s="36" t="str">
        <f>IF(Table2[[#This Row],[M1A]]="","",Table2[[#This Row],[M1A]]-Table2[[#This Row],[AWAL]])</f>
        <v/>
      </c>
      <c r="I823" s="36" t="str">
        <f>IF(Table2[[#This Row],[M2A]]="","",SUM(Table2[[#This Row],[M2A]]-(IF(Table2[[#This Row],[M1A]]="",Table2[[#This Row],[AWAL]],Table2[[#This Row],[M1A]]))))</f>
        <v/>
      </c>
      <c r="J823" s="37"/>
      <c r="K8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4" spans="1:15">
      <c r="A824" s="33">
        <f>IF(Table2[[#This Row],[TT]]&lt;1,"",COUNT(A$2:A823)+1)</f>
        <v>803</v>
      </c>
      <c r="B824" s="34" t="s">
        <v>991</v>
      </c>
      <c r="C824" s="35">
        <v>2</v>
      </c>
      <c r="D824" s="35" t="s">
        <v>536</v>
      </c>
      <c r="E8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24" s="36" t="str">
        <f>IF(Table2[[#This Row],[M1A]]="","",Table2[[#This Row],[M1A]]-Table2[[#This Row],[AWAL]])</f>
        <v/>
      </c>
      <c r="I824" s="36" t="str">
        <f>IF(Table2[[#This Row],[M2A]]="","",SUM(Table2[[#This Row],[M2A]]-(IF(Table2[[#This Row],[M1A]]="",Table2[[#This Row],[AWAL]],Table2[[#This Row],[M1A]]))))</f>
        <v/>
      </c>
      <c r="J824" s="37"/>
      <c r="K8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5" spans="1:15">
      <c r="A825" s="33">
        <f>IF(Table2[[#This Row],[TT]]&lt;1,"",COUNT(A$2:A824)+1)</f>
        <v>804</v>
      </c>
      <c r="B825" s="34" t="s">
        <v>992</v>
      </c>
      <c r="C825" s="35">
        <v>52</v>
      </c>
      <c r="D825" s="35" t="s">
        <v>659</v>
      </c>
      <c r="E8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825" s="36" t="str">
        <f>IF(Table2[[#This Row],[M1A]]="","",Table2[[#This Row],[M1A]]-Table2[[#This Row],[AWAL]])</f>
        <v/>
      </c>
      <c r="I825" s="36" t="str">
        <f>IF(Table2[[#This Row],[M2A]]="","",SUM(Table2[[#This Row],[M2A]]-(IF(Table2[[#This Row],[M1A]]="",Table2[[#This Row],[AWAL]],Table2[[#This Row],[M1A]]))))</f>
        <v/>
      </c>
      <c r="J825" s="37"/>
      <c r="K8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6" spans="1:15">
      <c r="A826" s="33">
        <f>IF(Table2[[#This Row],[TT]]&lt;1,"",COUNT(A$2:A825)+1)</f>
        <v>805</v>
      </c>
      <c r="B826" s="34" t="s">
        <v>993</v>
      </c>
      <c r="C826" s="35">
        <v>17</v>
      </c>
      <c r="D826" s="35" t="s">
        <v>659</v>
      </c>
      <c r="E8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26" s="36" t="str">
        <f>IF(Table2[[#This Row],[M1A]]="","",Table2[[#This Row],[M1A]]-Table2[[#This Row],[AWAL]])</f>
        <v/>
      </c>
      <c r="I826" s="36" t="str">
        <f>IF(Table2[[#This Row],[M2A]]="","",SUM(Table2[[#This Row],[M2A]]-(IF(Table2[[#This Row],[M1A]]="",Table2[[#This Row],[AWAL]],Table2[[#This Row],[M1A]]))))</f>
        <v/>
      </c>
      <c r="J826" s="37"/>
      <c r="K8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7" spans="1:15">
      <c r="A827" s="33">
        <f>IF(Table2[[#This Row],[TT]]&lt;1,"",COUNT(A$2:A826)+1)</f>
        <v>806</v>
      </c>
      <c r="B827" s="34" t="s">
        <v>994</v>
      </c>
      <c r="C827" s="35">
        <v>1</v>
      </c>
      <c r="D827" s="35" t="s">
        <v>659</v>
      </c>
      <c r="E8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27" s="36" t="str">
        <f>IF(Table2[[#This Row],[M1A]]="","",Table2[[#This Row],[M1A]]-Table2[[#This Row],[AWAL]])</f>
        <v/>
      </c>
      <c r="I827" s="36" t="str">
        <f>IF(Table2[[#This Row],[M2A]]="","",SUM(Table2[[#This Row],[M2A]]-(IF(Table2[[#This Row],[M1A]]="",Table2[[#This Row],[AWAL]],Table2[[#This Row],[M1A]]))))</f>
        <v/>
      </c>
      <c r="J827" s="37"/>
      <c r="K8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8" spans="1:15">
      <c r="A828" s="33">
        <f>IF(Table2[[#This Row],[TT]]&lt;1,"",COUNT(A$2:A827)+1)</f>
        <v>807</v>
      </c>
      <c r="B828" s="34" t="s">
        <v>995</v>
      </c>
      <c r="C828" s="35">
        <v>22</v>
      </c>
      <c r="D828" s="35" t="s">
        <v>659</v>
      </c>
      <c r="E8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828" s="36" t="str">
        <f>IF(Table2[[#This Row],[M1A]]="","",Table2[[#This Row],[M1A]]-Table2[[#This Row],[AWAL]])</f>
        <v/>
      </c>
      <c r="I828" s="36" t="str">
        <f>IF(Table2[[#This Row],[M2A]]="","",SUM(Table2[[#This Row],[M2A]]-(IF(Table2[[#This Row],[M1A]]="",Table2[[#This Row],[AWAL]],Table2[[#This Row],[M1A]]))))</f>
        <v/>
      </c>
      <c r="J828" s="37"/>
      <c r="K8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29" spans="1:15">
      <c r="A829" s="33">
        <f>IF(Table2[[#This Row],[TT]]&lt;1,"",COUNT(A$2:A828)+1)</f>
        <v>808</v>
      </c>
      <c r="B829" s="34" t="s">
        <v>996</v>
      </c>
      <c r="C829" s="35">
        <v>54</v>
      </c>
      <c r="D829" s="35" t="s">
        <v>659</v>
      </c>
      <c r="E8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G829" s="36" t="str">
        <f>IF(Table2[[#This Row],[M1A]]="","",Table2[[#This Row],[M1A]]-Table2[[#This Row],[AWAL]])</f>
        <v/>
      </c>
      <c r="I829" s="36" t="str">
        <f>IF(Table2[[#This Row],[M2A]]="","",SUM(Table2[[#This Row],[M2A]]-(IF(Table2[[#This Row],[M1A]]="",Table2[[#This Row],[AWAL]],Table2[[#This Row],[M1A]]))))</f>
        <v/>
      </c>
      <c r="J829" s="37"/>
      <c r="K8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0" spans="1:15">
      <c r="A830" s="33">
        <f>IF(Table2[[#This Row],[TT]]&lt;1,"",COUNT(A$2:A829)+1)</f>
        <v>809</v>
      </c>
      <c r="B830" s="34" t="s">
        <v>997</v>
      </c>
      <c r="C830" s="35">
        <v>17</v>
      </c>
      <c r="D830" s="35" t="s">
        <v>659</v>
      </c>
      <c r="E8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30" s="36" t="str">
        <f>IF(Table2[[#This Row],[M1A]]="","",Table2[[#This Row],[M1A]]-Table2[[#This Row],[AWAL]])</f>
        <v/>
      </c>
      <c r="I830" s="36" t="str">
        <f>IF(Table2[[#This Row],[M2A]]="","",SUM(Table2[[#This Row],[M2A]]-(IF(Table2[[#This Row],[M1A]]="",Table2[[#This Row],[AWAL]],Table2[[#This Row],[M1A]]))))</f>
        <v/>
      </c>
      <c r="J830" s="37"/>
      <c r="K8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1" spans="1:15">
      <c r="A831" s="33">
        <f>IF(Table2[[#This Row],[TT]]&lt;1,"",COUNT(A$2:A830)+1)</f>
        <v>810</v>
      </c>
      <c r="B831" s="34" t="s">
        <v>998</v>
      </c>
      <c r="C831" s="35">
        <v>10</v>
      </c>
      <c r="D831" s="35" t="s">
        <v>659</v>
      </c>
      <c r="E8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31" s="36" t="str">
        <f>IF(Table2[[#This Row],[M1A]]="","",Table2[[#This Row],[M1A]]-Table2[[#This Row],[AWAL]])</f>
        <v/>
      </c>
      <c r="I831" s="36" t="str">
        <f>IF(Table2[[#This Row],[M2A]]="","",SUM(Table2[[#This Row],[M2A]]-(IF(Table2[[#This Row],[M1A]]="",Table2[[#This Row],[AWAL]],Table2[[#This Row],[M1A]]))))</f>
        <v/>
      </c>
      <c r="J831" s="37"/>
      <c r="K8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2" spans="1:15">
      <c r="A832" s="33">
        <f>IF(Table2[[#This Row],[TT]]&lt;1,"",COUNT(A$2:A831)+1)</f>
        <v>811</v>
      </c>
      <c r="B832" s="34" t="s">
        <v>999</v>
      </c>
      <c r="C832" s="35">
        <v>11</v>
      </c>
      <c r="D832" s="35" t="s">
        <v>51</v>
      </c>
      <c r="E8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832" s="36" t="str">
        <f>IF(Table2[[#This Row],[M1A]]="","",Table2[[#This Row],[M1A]]-Table2[[#This Row],[AWAL]])</f>
        <v/>
      </c>
      <c r="I832" s="36" t="str">
        <f>IF(Table2[[#This Row],[M2A]]="","",SUM(Table2[[#This Row],[M2A]]-(IF(Table2[[#This Row],[M1A]]="",Table2[[#This Row],[AWAL]],Table2[[#This Row],[M1A]]))))</f>
        <v/>
      </c>
      <c r="J832" s="37"/>
      <c r="K8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3" spans="1:15">
      <c r="A833" s="33">
        <f>IF(Table2[[#This Row],[TT]]&lt;1,"",COUNT(A$2:A832)+1)</f>
        <v>812</v>
      </c>
      <c r="B833" s="34" t="s">
        <v>1000</v>
      </c>
      <c r="C833" s="35">
        <v>8</v>
      </c>
      <c r="D833" s="35" t="s">
        <v>137</v>
      </c>
      <c r="E8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33" s="36" t="str">
        <f>IF(Table2[[#This Row],[M1A]]="","",Table2[[#This Row],[M1A]]-Table2[[#This Row],[AWAL]])</f>
        <v/>
      </c>
      <c r="I833" s="36" t="str">
        <f>IF(Table2[[#This Row],[M2A]]="","",SUM(Table2[[#This Row],[M2A]]-(IF(Table2[[#This Row],[M1A]]="",Table2[[#This Row],[AWAL]],Table2[[#This Row],[M1A]]))))</f>
        <v/>
      </c>
      <c r="J833" s="37"/>
      <c r="K8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4" spans="1:15">
      <c r="A834" s="33">
        <f>IF(Table2[[#This Row],[TT]]&lt;1,"",COUNT(A$2:A833)+1)</f>
        <v>813</v>
      </c>
      <c r="B834" s="34" t="s">
        <v>1001</v>
      </c>
      <c r="C834" s="35">
        <v>28</v>
      </c>
      <c r="D834" s="35" t="s">
        <v>19</v>
      </c>
      <c r="E8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834" s="36" t="str">
        <f>IF(Table2[[#This Row],[M1A]]="","",Table2[[#This Row],[M1A]]-Table2[[#This Row],[AWAL]])</f>
        <v/>
      </c>
      <c r="I834" s="36" t="str">
        <f>IF(Table2[[#This Row],[M2A]]="","",SUM(Table2[[#This Row],[M2A]]-(IF(Table2[[#This Row],[M1A]]="",Table2[[#This Row],[AWAL]],Table2[[#This Row],[M1A]]))))</f>
        <v/>
      </c>
      <c r="J834" s="37"/>
      <c r="K8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5" spans="1:15">
      <c r="A835" s="33">
        <f>IF(Table2[[#This Row],[TT]]&lt;1,"",COUNT(A$2:A834)+1)</f>
        <v>814</v>
      </c>
      <c r="B835" s="34" t="s">
        <v>1002</v>
      </c>
      <c r="C835" s="35">
        <v>3</v>
      </c>
      <c r="D835" s="35" t="s">
        <v>19</v>
      </c>
      <c r="E8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835" s="36">
        <v>2</v>
      </c>
      <c r="G835" s="36">
        <f>IF(Table2[[#This Row],[M1A]]="","",Table2[[#This Row],[M1A]]-Table2[[#This Row],[AWAL]])</f>
        <v>-1</v>
      </c>
      <c r="I835" s="36" t="str">
        <f>IF(Table2[[#This Row],[M2A]]="","",SUM(Table2[[#This Row],[M2A]]-(IF(Table2[[#This Row],[M1A]]="",Table2[[#This Row],[AWAL]],Table2[[#This Row],[M1A]]))))</f>
        <v/>
      </c>
      <c r="J835" s="37"/>
      <c r="K8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8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836" spans="1:15">
      <c r="A836" s="33">
        <f>IF(Table2[[#This Row],[TT]]&lt;1,"",COUNT(A$2:A835)+1)</f>
        <v>815</v>
      </c>
      <c r="B836" s="34" t="s">
        <v>1003</v>
      </c>
      <c r="C836" s="35">
        <v>1</v>
      </c>
      <c r="D836" s="35" t="s">
        <v>145</v>
      </c>
      <c r="E8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36" s="36" t="str">
        <f>IF(Table2[[#This Row],[M1A]]="","",Table2[[#This Row],[M1A]]-Table2[[#This Row],[AWAL]])</f>
        <v/>
      </c>
      <c r="I836" s="36" t="str">
        <f>IF(Table2[[#This Row],[M2A]]="","",SUM(Table2[[#This Row],[M2A]]-(IF(Table2[[#This Row],[M1A]]="",Table2[[#This Row],[AWAL]],Table2[[#This Row],[M1A]]))))</f>
        <v/>
      </c>
      <c r="J836" s="37"/>
      <c r="K8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7" spans="1:15">
      <c r="A837" s="33">
        <f>IF(Table2[[#This Row],[TT]]&lt;1,"",COUNT(A$2:A836)+1)</f>
        <v>816</v>
      </c>
      <c r="B837" s="34" t="s">
        <v>1004</v>
      </c>
      <c r="C837" s="35">
        <v>8</v>
      </c>
      <c r="D837" s="35" t="s">
        <v>135</v>
      </c>
      <c r="E8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37" s="36" t="str">
        <f>IF(Table2[[#This Row],[M1A]]="","",Table2[[#This Row],[M1A]]-Table2[[#This Row],[AWAL]])</f>
        <v/>
      </c>
      <c r="I837" s="36" t="str">
        <f>IF(Table2[[#This Row],[M2A]]="","",SUM(Table2[[#This Row],[M2A]]-(IF(Table2[[#This Row],[M1A]]="",Table2[[#This Row],[AWAL]],Table2[[#This Row],[M1A]]))))</f>
        <v/>
      </c>
      <c r="J837" s="37"/>
      <c r="K8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8" spans="1:15">
      <c r="A838" s="33">
        <f>IF(Table2[[#This Row],[TT]]&lt;1,"",COUNT(A$2:A837)+1)</f>
        <v>817</v>
      </c>
      <c r="B838" s="41" t="s">
        <v>1005</v>
      </c>
      <c r="C838" s="42">
        <v>3</v>
      </c>
      <c r="D838" s="42" t="s">
        <v>51</v>
      </c>
      <c r="E8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8" s="36" t="str">
        <f>IF(Table2[[#This Row],[M1A]]="","",Table2[[#This Row],[M1A]]-Table2[[#This Row],[AWAL]])</f>
        <v/>
      </c>
      <c r="I838" s="36" t="str">
        <f>IF(Table2[[#This Row],[M2A]]="","",SUM(Table2[[#This Row],[M2A]]-(IF(Table2[[#This Row],[M1A]]="",Table2[[#This Row],[AWAL]],Table2[[#This Row],[M1A]]))))</f>
        <v/>
      </c>
      <c r="J838" s="37"/>
      <c r="K8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39" spans="1:15">
      <c r="A839" s="33">
        <f>IF(Table2[[#This Row],[TT]]&lt;1,"",COUNT(A$2:A838)+1)</f>
        <v>818</v>
      </c>
      <c r="B839" s="34" t="s">
        <v>1006</v>
      </c>
      <c r="C839" s="35">
        <v>3</v>
      </c>
      <c r="D839" s="35" t="s">
        <v>51</v>
      </c>
      <c r="E8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9" s="36" t="str">
        <f>IF(Table2[[#This Row],[M1A]]="","",Table2[[#This Row],[M1A]]-Table2[[#This Row],[AWAL]])</f>
        <v/>
      </c>
      <c r="I839" s="36" t="str">
        <f>IF(Table2[[#This Row],[M2A]]="","",SUM(Table2[[#This Row],[M2A]]-(IF(Table2[[#This Row],[M1A]]="",Table2[[#This Row],[AWAL]],Table2[[#This Row],[M1A]]))))</f>
        <v/>
      </c>
      <c r="J839" s="37"/>
      <c r="K8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0" spans="1:15">
      <c r="A840" s="33">
        <f>IF(Table2[[#This Row],[TT]]&lt;1,"",COUNT(A$2:A839)+1)</f>
        <v>819</v>
      </c>
      <c r="B840" s="34" t="s">
        <v>1007</v>
      </c>
      <c r="C840" s="35">
        <v>4</v>
      </c>
      <c r="D840" s="35" t="s">
        <v>137</v>
      </c>
      <c r="E8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840" s="36">
        <v>3</v>
      </c>
      <c r="G840" s="36">
        <f>IF(Table2[[#This Row],[M1A]]="","",Table2[[#This Row],[M1A]]-Table2[[#This Row],[AWAL]])</f>
        <v>-1</v>
      </c>
      <c r="I840" s="36" t="str">
        <f>IF(Table2[[#This Row],[M2A]]="","",SUM(Table2[[#This Row],[M2A]]-(IF(Table2[[#This Row],[M1A]]="",Table2[[#This Row],[AWAL]],Table2[[#This Row],[M1A]]))))</f>
        <v/>
      </c>
      <c r="J840" s="37"/>
      <c r="K8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8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841" spans="1:15">
      <c r="A841" s="33">
        <f>IF(Table2[[#This Row],[TT]]&lt;1,"",COUNT(A$2:A840)+1)</f>
        <v>820</v>
      </c>
      <c r="B841" s="34" t="s">
        <v>1008</v>
      </c>
      <c r="C841" s="35">
        <v>7</v>
      </c>
      <c r="D841" s="35" t="s">
        <v>135</v>
      </c>
      <c r="E8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841" s="36">
        <v>4</v>
      </c>
      <c r="G841" s="36">
        <f>IF(Table2[[#This Row],[M1A]]="","",Table2[[#This Row],[M1A]]-Table2[[#This Row],[AWAL]])</f>
        <v>-3</v>
      </c>
      <c r="I841" s="36" t="str">
        <f>IF(Table2[[#This Row],[M2A]]="","",SUM(Table2[[#This Row],[M2A]]-(IF(Table2[[#This Row],[M1A]]="",Table2[[#This Row],[AWAL]],Table2[[#This Row],[M1A]]))))</f>
        <v/>
      </c>
      <c r="J841" s="37"/>
      <c r="K8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8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842" spans="1:15">
      <c r="A842" s="33">
        <f>IF(Table2[[#This Row],[TT]]&lt;1,"",COUNT(A$2:A841)+1)</f>
        <v>821</v>
      </c>
      <c r="B842" s="34" t="s">
        <v>1009</v>
      </c>
      <c r="C842" s="35">
        <v>2</v>
      </c>
      <c r="D842" s="35" t="s">
        <v>1010</v>
      </c>
      <c r="E8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2" s="36" t="str">
        <f>IF(Table2[[#This Row],[M1A]]="","",Table2[[#This Row],[M1A]]-Table2[[#This Row],[AWAL]])</f>
        <v/>
      </c>
      <c r="I842" s="36" t="str">
        <f>IF(Table2[[#This Row],[M2A]]="","",SUM(Table2[[#This Row],[M2A]]-(IF(Table2[[#This Row],[M1A]]="",Table2[[#This Row],[AWAL]],Table2[[#This Row],[M1A]]))))</f>
        <v/>
      </c>
      <c r="J842" s="37"/>
      <c r="K8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3" spans="1:15">
      <c r="A843" s="33">
        <f>IF(Table2[[#This Row],[TT]]&lt;1,"",COUNT(A$2:A842)+1)</f>
        <v>822</v>
      </c>
      <c r="B843" s="34" t="s">
        <v>1011</v>
      </c>
      <c r="C843" s="35">
        <v>54</v>
      </c>
      <c r="D843" s="35" t="s">
        <v>135</v>
      </c>
      <c r="E8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F843" s="36">
        <v>52</v>
      </c>
      <c r="G843" s="36">
        <f>IF(Table2[[#This Row],[M1A]]="","",Table2[[#This Row],[M1A]]-Table2[[#This Row],[AWAL]])</f>
        <v>-2</v>
      </c>
      <c r="I843" s="36" t="str">
        <f>IF(Table2[[#This Row],[M2A]]="","",SUM(Table2[[#This Row],[M2A]]-(IF(Table2[[#This Row],[M1A]]="",Table2[[#This Row],[AWAL]],Table2[[#This Row],[M1A]]))))</f>
        <v/>
      </c>
      <c r="J843" s="37"/>
      <c r="K8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8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844" spans="1:15">
      <c r="A844" s="33">
        <f>IF(Table2[[#This Row],[TT]]&lt;1,"",COUNT(A$2:A843)+1)</f>
        <v>823</v>
      </c>
      <c r="B844" s="34" t="s">
        <v>1012</v>
      </c>
      <c r="C844" s="35">
        <v>14</v>
      </c>
      <c r="D844" s="35" t="s">
        <v>182</v>
      </c>
      <c r="E8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44" s="36" t="str">
        <f>IF(Table2[[#This Row],[M1A]]="","",Table2[[#This Row],[M1A]]-Table2[[#This Row],[AWAL]])</f>
        <v/>
      </c>
      <c r="I844" s="36" t="str">
        <f>IF(Table2[[#This Row],[M2A]]="","",SUM(Table2[[#This Row],[M2A]]-(IF(Table2[[#This Row],[M1A]]="",Table2[[#This Row],[AWAL]],Table2[[#This Row],[M1A]]))))</f>
        <v/>
      </c>
      <c r="J844" s="37"/>
      <c r="K8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5" spans="1:15">
      <c r="A845" s="33">
        <f>IF(Table2[[#This Row],[TT]]&lt;1,"",COUNT(A$2:A844)+1)</f>
        <v>824</v>
      </c>
      <c r="B845" s="34" t="s">
        <v>1013</v>
      </c>
      <c r="C845" s="35">
        <v>2</v>
      </c>
      <c r="D845" s="35" t="s">
        <v>135</v>
      </c>
      <c r="E8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5" s="36" t="str">
        <f>IF(Table2[[#This Row],[M1A]]="","",Table2[[#This Row],[M1A]]-Table2[[#This Row],[AWAL]])</f>
        <v/>
      </c>
      <c r="I845" s="36" t="str">
        <f>IF(Table2[[#This Row],[M2A]]="","",SUM(Table2[[#This Row],[M2A]]-(IF(Table2[[#This Row],[M1A]]="",Table2[[#This Row],[AWAL]],Table2[[#This Row],[M1A]]))))</f>
        <v/>
      </c>
      <c r="J845" s="37"/>
      <c r="K8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6" spans="1:15">
      <c r="A846" s="33">
        <f>IF(Table2[[#This Row],[TT]]&lt;1,"",COUNT(A$2:A845)+1)</f>
        <v>825</v>
      </c>
      <c r="B846" s="34" t="s">
        <v>1014</v>
      </c>
      <c r="C846" s="35">
        <v>14</v>
      </c>
      <c r="D846" s="35" t="s">
        <v>204</v>
      </c>
      <c r="E8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46" s="36" t="str">
        <f>IF(Table2[[#This Row],[M1A]]="","",Table2[[#This Row],[M1A]]-Table2[[#This Row],[AWAL]])</f>
        <v/>
      </c>
      <c r="I846" s="36" t="str">
        <f>IF(Table2[[#This Row],[M2A]]="","",SUM(Table2[[#This Row],[M2A]]-(IF(Table2[[#This Row],[M1A]]="",Table2[[#This Row],[AWAL]],Table2[[#This Row],[M1A]]))))</f>
        <v/>
      </c>
      <c r="J846" s="37"/>
      <c r="K8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7" spans="1:15">
      <c r="A847" s="33">
        <f>IF(Table2[[#This Row],[TT]]&lt;1,"",COUNT(A$2:A846)+1)</f>
        <v>826</v>
      </c>
      <c r="B847" s="34" t="s">
        <v>1015</v>
      </c>
      <c r="C847" s="35">
        <v>5</v>
      </c>
      <c r="D847" s="35" t="s">
        <v>150</v>
      </c>
      <c r="E8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7" s="36" t="str">
        <f>IF(Table2[[#This Row],[M1A]]="","",Table2[[#This Row],[M1A]]-Table2[[#This Row],[AWAL]])</f>
        <v/>
      </c>
      <c r="I847" s="36" t="str">
        <f>IF(Table2[[#This Row],[M2A]]="","",SUM(Table2[[#This Row],[M2A]]-(IF(Table2[[#This Row],[M1A]]="",Table2[[#This Row],[AWAL]],Table2[[#This Row],[M1A]]))))</f>
        <v/>
      </c>
      <c r="J847" s="37"/>
      <c r="K8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48" spans="1:15">
      <c r="A848" s="33">
        <f>IF(Table2[[#This Row],[TT]]&lt;1,"",COUNT(A$2:A847)+1)</f>
        <v>827</v>
      </c>
      <c r="B848" s="34" t="s">
        <v>2983</v>
      </c>
      <c r="C848" s="35">
        <v>13</v>
      </c>
      <c r="D848" s="35" t="s">
        <v>2910</v>
      </c>
      <c r="E8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848" s="36">
        <v>8</v>
      </c>
      <c r="G848" s="36">
        <f>IF(Table2[[#This Row],[M1A]]="","",Table2[[#This Row],[M1A]]-Table2[[#This Row],[AWAL]])</f>
        <v>-5</v>
      </c>
      <c r="I848" s="36" t="str">
        <f>IF(Table2[[#This Row],[M2A]]="","",SUM(Table2[[#This Row],[M2A]]-(IF(Table2[[#This Row],[M1A]]="",Table2[[#This Row],[AWAL]],Table2[[#This Row],[M1A]]))))</f>
        <v/>
      </c>
      <c r="J848" s="37"/>
      <c r="K8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M1:K(-5)  </v>
      </c>
      <c r="O8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849" spans="1:15">
      <c r="A849" s="33">
        <f>IF(Table2[[#This Row],[TT]]&lt;1,"",COUNT(A$2:A848)+1)</f>
        <v>828</v>
      </c>
      <c r="B849" s="34" t="s">
        <v>1016</v>
      </c>
      <c r="C849" s="35">
        <v>4</v>
      </c>
      <c r="D849" s="35" t="s">
        <v>143</v>
      </c>
      <c r="E8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49" s="36" t="str">
        <f>IF(Table2[[#This Row],[M1A]]="","",Table2[[#This Row],[M1A]]-Table2[[#This Row],[AWAL]])</f>
        <v/>
      </c>
      <c r="I849" s="36" t="str">
        <f>IF(Table2[[#This Row],[M2A]]="","",SUM(Table2[[#This Row],[M2A]]-(IF(Table2[[#This Row],[M1A]]="",Table2[[#This Row],[AWAL]],Table2[[#This Row],[M1A]]))))</f>
        <v/>
      </c>
      <c r="J849" s="37"/>
      <c r="K8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0" spans="1:15">
      <c r="A850" s="33">
        <f>IF(Table2[[#This Row],[TT]]&lt;1,"",COUNT(A$2:A849)+1)</f>
        <v>829</v>
      </c>
      <c r="B850" s="34" t="s">
        <v>1017</v>
      </c>
      <c r="C850" s="35">
        <v>3</v>
      </c>
      <c r="D850" s="35" t="s">
        <v>204</v>
      </c>
      <c r="E8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50" s="36" t="str">
        <f>IF(Table2[[#This Row],[M1A]]="","",Table2[[#This Row],[M1A]]-Table2[[#This Row],[AWAL]])</f>
        <v/>
      </c>
      <c r="I850" s="36" t="str">
        <f>IF(Table2[[#This Row],[M2A]]="","",SUM(Table2[[#This Row],[M2A]]-(IF(Table2[[#This Row],[M1A]]="",Table2[[#This Row],[AWAL]],Table2[[#This Row],[M1A]]))))</f>
        <v/>
      </c>
      <c r="J850" s="37"/>
      <c r="K8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1" spans="1:15">
      <c r="A851" s="33">
        <f>IF(Table2[[#This Row],[TT]]&lt;1,"",COUNT(A$2:A850)+1)</f>
        <v>830</v>
      </c>
      <c r="B851" s="34" t="s">
        <v>1018</v>
      </c>
      <c r="C851" s="35">
        <v>1</v>
      </c>
      <c r="D851" s="35" t="s">
        <v>150</v>
      </c>
      <c r="E8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51" s="36" t="str">
        <f>IF(Table2[[#This Row],[M1A]]="","",Table2[[#This Row],[M1A]]-Table2[[#This Row],[AWAL]])</f>
        <v/>
      </c>
      <c r="I851" s="36" t="str">
        <f>IF(Table2[[#This Row],[M2A]]="","",SUM(Table2[[#This Row],[M2A]]-(IF(Table2[[#This Row],[M1A]]="",Table2[[#This Row],[AWAL]],Table2[[#This Row],[M1A]]))))</f>
        <v/>
      </c>
      <c r="J851" s="37"/>
      <c r="K8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2" spans="1:15">
      <c r="A852" s="33">
        <f>IF(Table2[[#This Row],[TT]]&lt;1,"",COUNT(A$2:A851)+1)</f>
        <v>831</v>
      </c>
      <c r="B852" s="34" t="s">
        <v>1019</v>
      </c>
      <c r="C852" s="35">
        <v>8</v>
      </c>
      <c r="D852" s="35" t="s">
        <v>206</v>
      </c>
      <c r="E8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52" s="36" t="str">
        <f>IF(Table2[[#This Row],[M1A]]="","",Table2[[#This Row],[M1A]]-Table2[[#This Row],[AWAL]])</f>
        <v/>
      </c>
      <c r="I852" s="36" t="str">
        <f>IF(Table2[[#This Row],[M2A]]="","",SUM(Table2[[#This Row],[M2A]]-(IF(Table2[[#This Row],[M1A]]="",Table2[[#This Row],[AWAL]],Table2[[#This Row],[M1A]]))))</f>
        <v/>
      </c>
      <c r="J852" s="37"/>
      <c r="K8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3" spans="1:15">
      <c r="A853" s="33">
        <f>IF(Table2[[#This Row],[TT]]&lt;1,"",COUNT(A$2:A852)+1)</f>
        <v>832</v>
      </c>
      <c r="B853" s="34" t="s">
        <v>1020</v>
      </c>
      <c r="C853" s="35">
        <v>4</v>
      </c>
      <c r="D853" s="35" t="s">
        <v>14</v>
      </c>
      <c r="E8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53" s="36" t="str">
        <f>IF(Table2[[#This Row],[M1A]]="","",Table2[[#This Row],[M1A]]-Table2[[#This Row],[AWAL]])</f>
        <v/>
      </c>
      <c r="I853" s="36" t="str">
        <f>IF(Table2[[#This Row],[M2A]]="","",SUM(Table2[[#This Row],[M2A]]-(IF(Table2[[#This Row],[M1A]]="",Table2[[#This Row],[AWAL]],Table2[[#This Row],[M1A]]))))</f>
        <v/>
      </c>
      <c r="J853" s="37"/>
      <c r="K8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4" spans="1:15">
      <c r="A854" s="33">
        <f>IF(Table2[[#This Row],[TT]]&lt;1,"",COUNT(A$2:A853)+1)</f>
        <v>833</v>
      </c>
      <c r="B854" s="34" t="s">
        <v>1021</v>
      </c>
      <c r="C854" s="35">
        <v>10</v>
      </c>
      <c r="D854" s="35" t="s">
        <v>19</v>
      </c>
      <c r="E8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54" s="36" t="str">
        <f>IF(Table2[[#This Row],[M1A]]="","",Table2[[#This Row],[M1A]]-Table2[[#This Row],[AWAL]])</f>
        <v/>
      </c>
      <c r="I854" s="36" t="str">
        <f>IF(Table2[[#This Row],[M2A]]="","",SUM(Table2[[#This Row],[M2A]]-(IF(Table2[[#This Row],[M1A]]="",Table2[[#This Row],[AWAL]],Table2[[#This Row],[M1A]]))))</f>
        <v/>
      </c>
      <c r="J854" s="37"/>
      <c r="K8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5" spans="1:15">
      <c r="A855" s="33">
        <f>IF(Table2[[#This Row],[TT]]&lt;1,"",COUNT(A$2:A854)+1)</f>
        <v>834</v>
      </c>
      <c r="B855" s="34" t="s">
        <v>1022</v>
      </c>
      <c r="C855" s="35">
        <v>6</v>
      </c>
      <c r="D855" s="35" t="s">
        <v>19</v>
      </c>
      <c r="E8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55" s="36" t="str">
        <f>IF(Table2[[#This Row],[M1A]]="","",Table2[[#This Row],[M1A]]-Table2[[#This Row],[AWAL]])</f>
        <v/>
      </c>
      <c r="I855" s="36" t="str">
        <f>IF(Table2[[#This Row],[M2A]]="","",SUM(Table2[[#This Row],[M2A]]-(IF(Table2[[#This Row],[M1A]]="",Table2[[#This Row],[AWAL]],Table2[[#This Row],[M1A]]))))</f>
        <v/>
      </c>
      <c r="J855" s="37"/>
      <c r="K8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6" spans="1:15">
      <c r="A856" s="33">
        <f>IF(Table2[[#This Row],[TT]]&lt;1,"",COUNT(A$2:A855)+1)</f>
        <v>835</v>
      </c>
      <c r="B856" s="34" t="s">
        <v>1023</v>
      </c>
      <c r="C856" s="35">
        <v>15</v>
      </c>
      <c r="D856" s="35" t="s">
        <v>19</v>
      </c>
      <c r="E8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856" s="36" t="str">
        <f>IF(Table2[[#This Row],[M1A]]="","",Table2[[#This Row],[M1A]]-Table2[[#This Row],[AWAL]])</f>
        <v/>
      </c>
      <c r="I856" s="36" t="str">
        <f>IF(Table2[[#This Row],[M2A]]="","",SUM(Table2[[#This Row],[M2A]]-(IF(Table2[[#This Row],[M1A]]="",Table2[[#This Row],[AWAL]],Table2[[#This Row],[M1A]]))))</f>
        <v/>
      </c>
      <c r="J856" s="37"/>
      <c r="K8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7" spans="1:15">
      <c r="A857" s="33">
        <f>IF(Table2[[#This Row],[TT]]&lt;1,"",COUNT(A$2:A856)+1)</f>
        <v>836</v>
      </c>
      <c r="B857" s="34" t="s">
        <v>1024</v>
      </c>
      <c r="C857" s="35">
        <v>1</v>
      </c>
      <c r="D857" s="35" t="s">
        <v>19</v>
      </c>
      <c r="E8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57" s="36" t="str">
        <f>IF(Table2[[#This Row],[M1A]]="","",Table2[[#This Row],[M1A]]-Table2[[#This Row],[AWAL]])</f>
        <v/>
      </c>
      <c r="I857" s="36" t="str">
        <f>IF(Table2[[#This Row],[M2A]]="","",SUM(Table2[[#This Row],[M2A]]-(IF(Table2[[#This Row],[M1A]]="",Table2[[#This Row],[AWAL]],Table2[[#This Row],[M1A]]))))</f>
        <v/>
      </c>
      <c r="J857" s="37"/>
      <c r="K8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8" spans="1:15">
      <c r="A858" s="33">
        <f>IF(Table2[[#This Row],[TT]]&lt;1,"",COUNT(A$2:A857)+1)</f>
        <v>837</v>
      </c>
      <c r="B858" s="34" t="s">
        <v>1025</v>
      </c>
      <c r="C858" s="35">
        <v>2</v>
      </c>
      <c r="D858" s="35" t="s">
        <v>19</v>
      </c>
      <c r="E8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8" s="36" t="str">
        <f>IF(Table2[[#This Row],[M1A]]="","",Table2[[#This Row],[M1A]]-Table2[[#This Row],[AWAL]])</f>
        <v/>
      </c>
      <c r="I858" s="36" t="str">
        <f>IF(Table2[[#This Row],[M2A]]="","",SUM(Table2[[#This Row],[M2A]]-(IF(Table2[[#This Row],[M1A]]="",Table2[[#This Row],[AWAL]],Table2[[#This Row],[M1A]]))))</f>
        <v/>
      </c>
      <c r="J858" s="37"/>
      <c r="K8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59" spans="1:15">
      <c r="A859" s="33">
        <f>IF(Table2[[#This Row],[TT]]&lt;1,"",COUNT(A$2:A858)+1)</f>
        <v>838</v>
      </c>
      <c r="B859" s="34" t="s">
        <v>1026</v>
      </c>
      <c r="C859" s="35">
        <v>45</v>
      </c>
      <c r="D859" s="35" t="s">
        <v>1027</v>
      </c>
      <c r="E8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859" s="36" t="str">
        <f>IF(Table2[[#This Row],[M1A]]="","",Table2[[#This Row],[M1A]]-Table2[[#This Row],[AWAL]])</f>
        <v/>
      </c>
      <c r="I859" s="36" t="str">
        <f>IF(Table2[[#This Row],[M2A]]="","",SUM(Table2[[#This Row],[M2A]]-(IF(Table2[[#This Row],[M1A]]="",Table2[[#This Row],[AWAL]],Table2[[#This Row],[M1A]]))))</f>
        <v/>
      </c>
      <c r="J859" s="37"/>
      <c r="K8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0" spans="1:15">
      <c r="A860" s="33">
        <f>IF(Table2[[#This Row],[TT]]&lt;1,"",COUNT(A$2:A859)+1)</f>
        <v>839</v>
      </c>
      <c r="B860" s="34" t="s">
        <v>1028</v>
      </c>
      <c r="C860" s="35">
        <v>2</v>
      </c>
      <c r="D860" s="35" t="s">
        <v>19</v>
      </c>
      <c r="E8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60" s="36" t="str">
        <f>IF(Table2[[#This Row],[M1A]]="","",Table2[[#This Row],[M1A]]-Table2[[#This Row],[AWAL]])</f>
        <v/>
      </c>
      <c r="I860" s="36" t="str">
        <f>IF(Table2[[#This Row],[M2A]]="","",SUM(Table2[[#This Row],[M2A]]-(IF(Table2[[#This Row],[M1A]]="",Table2[[#This Row],[AWAL]],Table2[[#This Row],[M1A]]))))</f>
        <v/>
      </c>
      <c r="J860" s="37"/>
      <c r="K8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1" spans="1:15">
      <c r="A861" s="33">
        <f>IF(Table2[[#This Row],[TT]]&lt;1,"",COUNT(A$2:A860)+1)</f>
        <v>840</v>
      </c>
      <c r="B861" s="34" t="s">
        <v>1029</v>
      </c>
      <c r="C861" s="35">
        <v>6</v>
      </c>
      <c r="D861" s="35" t="s">
        <v>1027</v>
      </c>
      <c r="E8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61" s="36" t="str">
        <f>IF(Table2[[#This Row],[M1A]]="","",Table2[[#This Row],[M1A]]-Table2[[#This Row],[AWAL]])</f>
        <v/>
      </c>
      <c r="I861" s="36" t="str">
        <f>IF(Table2[[#This Row],[M2A]]="","",SUM(Table2[[#This Row],[M2A]]-(IF(Table2[[#This Row],[M1A]]="",Table2[[#This Row],[AWAL]],Table2[[#This Row],[M1A]]))))</f>
        <v/>
      </c>
      <c r="J861" s="37"/>
      <c r="K8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2" spans="1:15">
      <c r="A862" s="33">
        <f>IF(Table2[[#This Row],[TT]]&lt;1,"",COUNT(A$2:A861)+1)</f>
        <v>841</v>
      </c>
      <c r="B862" s="34" t="s">
        <v>1030</v>
      </c>
      <c r="C862" s="35">
        <v>12</v>
      </c>
      <c r="D862" s="35" t="s">
        <v>1027</v>
      </c>
      <c r="E8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62" s="36" t="str">
        <f>IF(Table2[[#This Row],[M1A]]="","",Table2[[#This Row],[M1A]]-Table2[[#This Row],[AWAL]])</f>
        <v/>
      </c>
      <c r="I862" s="36" t="str">
        <f>IF(Table2[[#This Row],[M2A]]="","",SUM(Table2[[#This Row],[M2A]]-(IF(Table2[[#This Row],[M1A]]="",Table2[[#This Row],[AWAL]],Table2[[#This Row],[M1A]]))))</f>
        <v/>
      </c>
      <c r="J862" s="37"/>
      <c r="K8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3" spans="1:15">
      <c r="A863" s="33">
        <f>IF(Table2[[#This Row],[TT]]&lt;1,"",COUNT(A$2:A862)+1)</f>
        <v>842</v>
      </c>
      <c r="B863" s="34" t="s">
        <v>1031</v>
      </c>
      <c r="C863" s="35">
        <v>5</v>
      </c>
      <c r="D863" s="35" t="s">
        <v>1027</v>
      </c>
      <c r="E8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63" s="36" t="str">
        <f>IF(Table2[[#This Row],[M1A]]="","",Table2[[#This Row],[M1A]]-Table2[[#This Row],[AWAL]])</f>
        <v/>
      </c>
      <c r="I863" s="36" t="str">
        <f>IF(Table2[[#This Row],[M2A]]="","",SUM(Table2[[#This Row],[M2A]]-(IF(Table2[[#This Row],[M1A]]="",Table2[[#This Row],[AWAL]],Table2[[#This Row],[M1A]]))))</f>
        <v/>
      </c>
      <c r="J863" s="37"/>
      <c r="K8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4" spans="1:15">
      <c r="A864" s="33">
        <f>IF(Table2[[#This Row],[TT]]&lt;1,"",COUNT(A$2:A863)+1)</f>
        <v>843</v>
      </c>
      <c r="B864" s="34" t="s">
        <v>1032</v>
      </c>
      <c r="C864" s="35">
        <v>42</v>
      </c>
      <c r="D864" s="35" t="s">
        <v>19</v>
      </c>
      <c r="E8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864" s="36" t="str">
        <f>IF(Table2[[#This Row],[M1A]]="","",Table2[[#This Row],[M1A]]-Table2[[#This Row],[AWAL]])</f>
        <v/>
      </c>
      <c r="I864" s="36" t="str">
        <f>IF(Table2[[#This Row],[M2A]]="","",SUM(Table2[[#This Row],[M2A]]-(IF(Table2[[#This Row],[M1A]]="",Table2[[#This Row],[AWAL]],Table2[[#This Row],[M1A]]))))</f>
        <v/>
      </c>
      <c r="J864" s="37"/>
      <c r="K8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5" spans="1:15">
      <c r="A865" s="33">
        <f>IF(Table2[[#This Row],[TT]]&lt;1,"",COUNT(A$2:A864)+1)</f>
        <v>844</v>
      </c>
      <c r="B865" s="34" t="s">
        <v>1033</v>
      </c>
      <c r="C865" s="35">
        <v>1</v>
      </c>
      <c r="D865" s="35" t="s">
        <v>82</v>
      </c>
      <c r="E8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5" s="36" t="str">
        <f>IF(Table2[[#This Row],[M1A]]="","",Table2[[#This Row],[M1A]]-Table2[[#This Row],[AWAL]])</f>
        <v/>
      </c>
      <c r="I865" s="36" t="str">
        <f>IF(Table2[[#This Row],[M2A]]="","",SUM(Table2[[#This Row],[M2A]]-(IF(Table2[[#This Row],[M1A]]="",Table2[[#This Row],[AWAL]],Table2[[#This Row],[M1A]]))))</f>
        <v/>
      </c>
      <c r="J865" s="37"/>
      <c r="K8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6" spans="1:15">
      <c r="A866" s="33">
        <f>IF(Table2[[#This Row],[TT]]&lt;1,"",COUNT(A$2:A865)+1)</f>
        <v>845</v>
      </c>
      <c r="B866" s="34" t="s">
        <v>1034</v>
      </c>
      <c r="C866" s="35">
        <v>1</v>
      </c>
      <c r="D866" s="35" t="s">
        <v>82</v>
      </c>
      <c r="E8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6" s="36" t="str">
        <f>IF(Table2[[#This Row],[M1A]]="","",Table2[[#This Row],[M1A]]-Table2[[#This Row],[AWAL]])</f>
        <v/>
      </c>
      <c r="I866" s="36" t="str">
        <f>IF(Table2[[#This Row],[M2A]]="","",SUM(Table2[[#This Row],[M2A]]-(IF(Table2[[#This Row],[M1A]]="",Table2[[#This Row],[AWAL]],Table2[[#This Row],[M1A]]))))</f>
        <v/>
      </c>
      <c r="J866" s="37"/>
      <c r="K8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7" spans="1:15">
      <c r="A867" s="33">
        <f>IF(Table2[[#This Row],[TT]]&lt;1,"",COUNT(A$2:A866)+1)</f>
        <v>846</v>
      </c>
      <c r="B867" s="34" t="s">
        <v>1035</v>
      </c>
      <c r="C867" s="35">
        <v>2</v>
      </c>
      <c r="D867" s="35" t="s">
        <v>78</v>
      </c>
      <c r="E8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67" s="36" t="str">
        <f>IF(Table2[[#This Row],[M1A]]="","",Table2[[#This Row],[M1A]]-Table2[[#This Row],[AWAL]])</f>
        <v/>
      </c>
      <c r="I867" s="36" t="str">
        <f>IF(Table2[[#This Row],[M2A]]="","",SUM(Table2[[#This Row],[M2A]]-(IF(Table2[[#This Row],[M1A]]="",Table2[[#This Row],[AWAL]],Table2[[#This Row],[M1A]]))))</f>
        <v/>
      </c>
      <c r="J867" s="37"/>
      <c r="K8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68" spans="1:15">
      <c r="A868" s="33">
        <f>IF(Table2[[#This Row],[TT]]&lt;1,"",COUNT(A$2:A867)+1)</f>
        <v>847</v>
      </c>
      <c r="B868" s="34" t="s">
        <v>1036</v>
      </c>
      <c r="C868" s="35">
        <v>41</v>
      </c>
      <c r="D868" s="35" t="s">
        <v>96</v>
      </c>
      <c r="E8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F868" s="36">
        <v>40</v>
      </c>
      <c r="G868" s="36">
        <f>IF(Table2[[#This Row],[M1A]]="","",Table2[[#This Row],[M1A]]-Table2[[#This Row],[AWAL]])</f>
        <v>-1</v>
      </c>
      <c r="I868" s="36" t="str">
        <f>IF(Table2[[#This Row],[M2A]]="","",SUM(Table2[[#This Row],[M2A]]-(IF(Table2[[#This Row],[M1A]]="",Table2[[#This Row],[AWAL]],Table2[[#This Row],[M1A]]))))</f>
        <v/>
      </c>
      <c r="J868" s="37"/>
      <c r="K8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8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869" spans="1:15">
      <c r="A869" s="33">
        <f>IF(Table2[[#This Row],[TT]]&lt;1,"",COUNT(A$2:A868)+1)</f>
        <v>848</v>
      </c>
      <c r="B869" s="34" t="s">
        <v>1037</v>
      </c>
      <c r="C869" s="35">
        <v>5</v>
      </c>
      <c r="D869" s="35" t="s">
        <v>120</v>
      </c>
      <c r="E8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69" s="36" t="str">
        <f>IF(Table2[[#This Row],[M1A]]="","",Table2[[#This Row],[M1A]]-Table2[[#This Row],[AWAL]])</f>
        <v/>
      </c>
      <c r="I869" s="36" t="str">
        <f>IF(Table2[[#This Row],[M2A]]="","",SUM(Table2[[#This Row],[M2A]]-(IF(Table2[[#This Row],[M1A]]="",Table2[[#This Row],[AWAL]],Table2[[#This Row],[M1A]]))))</f>
        <v/>
      </c>
      <c r="J869" s="37"/>
      <c r="K8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0" spans="1:15">
      <c r="A870" s="33">
        <f>IF(Table2[[#This Row],[TT]]&lt;1,"",COUNT(A$2:A869)+1)</f>
        <v>849</v>
      </c>
      <c r="B870" s="34" t="s">
        <v>1038</v>
      </c>
      <c r="C870" s="35">
        <v>17</v>
      </c>
      <c r="D870" s="35" t="s">
        <v>19</v>
      </c>
      <c r="E8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70" s="36" t="str">
        <f>IF(Table2[[#This Row],[M1A]]="","",Table2[[#This Row],[M1A]]-Table2[[#This Row],[AWAL]])</f>
        <v/>
      </c>
      <c r="I870" s="36" t="str">
        <f>IF(Table2[[#This Row],[M2A]]="","",SUM(Table2[[#This Row],[M2A]]-(IF(Table2[[#This Row],[M1A]]="",Table2[[#This Row],[AWAL]],Table2[[#This Row],[M1A]]))))</f>
        <v/>
      </c>
      <c r="J870" s="37"/>
      <c r="K8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1" spans="1:15">
      <c r="A871" s="33">
        <f>IF(Table2[[#This Row],[TT]]&lt;1,"",COUNT(A$2:A870)+1)</f>
        <v>850</v>
      </c>
      <c r="B871" s="34" t="s">
        <v>1039</v>
      </c>
      <c r="C871" s="35">
        <v>5</v>
      </c>
      <c r="D871" s="35" t="s">
        <v>182</v>
      </c>
      <c r="E8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71" s="36" t="str">
        <f>IF(Table2[[#This Row],[M1A]]="","",Table2[[#This Row],[M1A]]-Table2[[#This Row],[AWAL]])</f>
        <v/>
      </c>
      <c r="I871" s="36" t="str">
        <f>IF(Table2[[#This Row],[M2A]]="","",SUM(Table2[[#This Row],[M2A]]-(IF(Table2[[#This Row],[M1A]]="",Table2[[#This Row],[AWAL]],Table2[[#This Row],[M1A]]))))</f>
        <v/>
      </c>
      <c r="J871" s="37"/>
      <c r="K8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2" spans="1:15">
      <c r="A872" s="33">
        <f>IF(Table2[[#This Row],[TT]]&lt;1,"",COUNT(A$2:A871)+1)</f>
        <v>851</v>
      </c>
      <c r="B872" s="34" t="s">
        <v>1040</v>
      </c>
      <c r="C872" s="35">
        <v>5</v>
      </c>
      <c r="D872" s="35" t="s">
        <v>120</v>
      </c>
      <c r="E8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72" s="36" t="str">
        <f>IF(Table2[[#This Row],[M1A]]="","",Table2[[#This Row],[M1A]]-Table2[[#This Row],[AWAL]])</f>
        <v/>
      </c>
      <c r="I872" s="36" t="str">
        <f>IF(Table2[[#This Row],[M2A]]="","",SUM(Table2[[#This Row],[M2A]]-(IF(Table2[[#This Row],[M1A]]="",Table2[[#This Row],[AWAL]],Table2[[#This Row],[M1A]]))))</f>
        <v/>
      </c>
      <c r="J872" s="37"/>
      <c r="K8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3" spans="1:15">
      <c r="A873" s="33">
        <f>IF(Table2[[#This Row],[TT]]&lt;1,"",COUNT(A$2:A872)+1)</f>
        <v>852</v>
      </c>
      <c r="B873" s="34" t="s">
        <v>1041</v>
      </c>
      <c r="C873" s="35">
        <v>7</v>
      </c>
      <c r="D873" s="35" t="s">
        <v>82</v>
      </c>
      <c r="E8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73" s="36" t="str">
        <f>IF(Table2[[#This Row],[M1A]]="","",Table2[[#This Row],[M1A]]-Table2[[#This Row],[AWAL]])</f>
        <v/>
      </c>
      <c r="I873" s="36" t="str">
        <f>IF(Table2[[#This Row],[M2A]]="","",SUM(Table2[[#This Row],[M2A]]-(IF(Table2[[#This Row],[M1A]]="",Table2[[#This Row],[AWAL]],Table2[[#This Row],[M1A]]))))</f>
        <v/>
      </c>
      <c r="J873" s="37"/>
      <c r="K8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4" spans="1:15">
      <c r="A874" s="33">
        <f>IF(Table2[[#This Row],[TT]]&lt;1,"",COUNT(A$2:A873)+1)</f>
        <v>853</v>
      </c>
      <c r="B874" s="34" t="s">
        <v>1042</v>
      </c>
      <c r="C874" s="35">
        <v>3</v>
      </c>
      <c r="D874" s="35" t="s">
        <v>1043</v>
      </c>
      <c r="E8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74" s="36" t="str">
        <f>IF(Table2[[#This Row],[M1A]]="","",Table2[[#This Row],[M1A]]-Table2[[#This Row],[AWAL]])</f>
        <v/>
      </c>
      <c r="I874" s="36" t="str">
        <f>IF(Table2[[#This Row],[M2A]]="","",SUM(Table2[[#This Row],[M2A]]-(IF(Table2[[#This Row],[M1A]]="",Table2[[#This Row],[AWAL]],Table2[[#This Row],[M1A]]))))</f>
        <v/>
      </c>
      <c r="J874" s="37"/>
      <c r="K8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5" spans="1:15">
      <c r="A875" s="33">
        <f>IF(Table2[[#This Row],[TT]]&lt;1,"",COUNT(A$2:A874)+1)</f>
        <v>854</v>
      </c>
      <c r="B875" s="34" t="s">
        <v>1044</v>
      </c>
      <c r="C875" s="35">
        <v>2</v>
      </c>
      <c r="D875" s="35" t="s">
        <v>143</v>
      </c>
      <c r="E8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75" s="36" t="str">
        <f>IF(Table2[[#This Row],[M1A]]="","",Table2[[#This Row],[M1A]]-Table2[[#This Row],[AWAL]])</f>
        <v/>
      </c>
      <c r="I875" s="36" t="str">
        <f>IF(Table2[[#This Row],[M2A]]="","",SUM(Table2[[#This Row],[M2A]]-(IF(Table2[[#This Row],[M1A]]="",Table2[[#This Row],[AWAL]],Table2[[#This Row],[M1A]]))))</f>
        <v/>
      </c>
      <c r="J875" s="37"/>
      <c r="K8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6" spans="1:15">
      <c r="A876" s="33">
        <f>IF(Table2[[#This Row],[TT]]&lt;1,"",COUNT(A$2:A875)+1)</f>
        <v>855</v>
      </c>
      <c r="B876" s="34" t="s">
        <v>1045</v>
      </c>
      <c r="C876" s="35">
        <v>7</v>
      </c>
      <c r="D876" s="35" t="s">
        <v>51</v>
      </c>
      <c r="E8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76" s="36" t="str">
        <f>IF(Table2[[#This Row],[M1A]]="","",Table2[[#This Row],[M1A]]-Table2[[#This Row],[AWAL]])</f>
        <v/>
      </c>
      <c r="I876" s="36" t="str">
        <f>IF(Table2[[#This Row],[M2A]]="","",SUM(Table2[[#This Row],[M2A]]-(IF(Table2[[#This Row],[M1A]]="",Table2[[#This Row],[AWAL]],Table2[[#This Row],[M1A]]))))</f>
        <v/>
      </c>
      <c r="J876" s="37"/>
      <c r="K8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7" spans="1:15">
      <c r="A877" s="33">
        <f>IF(Table2[[#This Row],[TT]]&lt;1,"",COUNT(A$2:A876)+1)</f>
        <v>856</v>
      </c>
      <c r="B877" s="43" t="s">
        <v>2936</v>
      </c>
      <c r="C877" s="44"/>
      <c r="D877" s="44" t="s">
        <v>2910</v>
      </c>
      <c r="E8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877" s="36">
        <v>3</v>
      </c>
      <c r="G877" s="36">
        <f>IF(Table2[[#This Row],[M1A]]="","",Table2[[#This Row],[M1A]]-Table2[[#This Row],[AWAL]])</f>
        <v>3</v>
      </c>
      <c r="I877" s="36" t="str">
        <f>IF(Table2[[#This Row],[M2A]]="","",SUM(Table2[[#This Row],[M2A]]-(IF(Table2[[#This Row],[M1A]]="",Table2[[#This Row],[AWAL]],Table2[[#This Row],[M1A]]))))</f>
        <v/>
      </c>
      <c r="J877" s="37"/>
      <c r="K8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M1:B(3)  </v>
      </c>
      <c r="O8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M1+3 </v>
      </c>
    </row>
    <row r="878" spans="1:15">
      <c r="A878" s="33">
        <f>IF(Table2[[#This Row],[TT]]&lt;1,"",COUNT(A$2:A877)+1)</f>
        <v>857</v>
      </c>
      <c r="B878" s="34" t="s">
        <v>2625</v>
      </c>
      <c r="C878" s="35">
        <v>1</v>
      </c>
      <c r="D878" s="35" t="s">
        <v>2674</v>
      </c>
      <c r="E8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8" s="36" t="str">
        <f>IF(Table2[[#This Row],[M1A]]="","",Table2[[#This Row],[M1A]]-Table2[[#This Row],[AWAL]])</f>
        <v/>
      </c>
      <c r="I878" s="36" t="str">
        <f>IF(Table2[[#This Row],[M2A]]="","",SUM(Table2[[#This Row],[M2A]]-(IF(Table2[[#This Row],[M1A]]="",Table2[[#This Row],[AWAL]],Table2[[#This Row],[M1A]]))))</f>
        <v/>
      </c>
      <c r="J878" s="37"/>
      <c r="K8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79" spans="1:15">
      <c r="A879" s="33">
        <f>IF(Table2[[#This Row],[TT]]&lt;1,"",COUNT(A$2:A878)+1)</f>
        <v>858</v>
      </c>
      <c r="B879" s="34" t="s">
        <v>1046</v>
      </c>
      <c r="C879" s="35">
        <v>1</v>
      </c>
      <c r="D879" s="35" t="s">
        <v>112</v>
      </c>
      <c r="E8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9" s="36" t="str">
        <f>IF(Table2[[#This Row],[M1A]]="","",Table2[[#This Row],[M1A]]-Table2[[#This Row],[AWAL]])</f>
        <v/>
      </c>
      <c r="I879" s="36" t="str">
        <f>IF(Table2[[#This Row],[M2A]]="","",SUM(Table2[[#This Row],[M2A]]-(IF(Table2[[#This Row],[M1A]]="",Table2[[#This Row],[AWAL]],Table2[[#This Row],[M1A]]))))</f>
        <v/>
      </c>
      <c r="J879" s="37"/>
      <c r="K8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0" spans="1:15">
      <c r="A880" s="33">
        <f>IF(Table2[[#This Row],[TT]]&lt;1,"",COUNT(A$2:A879)+1)</f>
        <v>859</v>
      </c>
      <c r="B880" s="34" t="s">
        <v>2646</v>
      </c>
      <c r="C880" s="35">
        <v>2</v>
      </c>
      <c r="D880" s="35" t="s">
        <v>2911</v>
      </c>
      <c r="E8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80" s="36" t="str">
        <f>IF(Table2[[#This Row],[M1A]]="","",Table2[[#This Row],[M1A]]-Table2[[#This Row],[AWAL]])</f>
        <v/>
      </c>
      <c r="I880" s="36" t="str">
        <f>IF(Table2[[#This Row],[M2A]]="","",SUM(Table2[[#This Row],[M2A]]-(IF(Table2[[#This Row],[M1A]]="",Table2[[#This Row],[AWAL]],Table2[[#This Row],[M1A]]))))</f>
        <v/>
      </c>
      <c r="J880" s="37"/>
      <c r="K8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1" spans="1:15">
      <c r="A881" s="33">
        <f>IF(Table2[[#This Row],[TT]]&lt;1,"",COUNT(A$2:A880)+1)</f>
        <v>860</v>
      </c>
      <c r="B881" s="34" t="s">
        <v>2863</v>
      </c>
      <c r="C881" s="35">
        <v>5</v>
      </c>
      <c r="D881" s="35" t="s">
        <v>2911</v>
      </c>
      <c r="E8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81" s="36" t="str">
        <f>IF(Table2[[#This Row],[M1A]]="","",Table2[[#This Row],[M1A]]-Table2[[#This Row],[AWAL]])</f>
        <v/>
      </c>
      <c r="I881" s="36" t="str">
        <f>IF(Table2[[#This Row],[M2A]]="","",SUM(Table2[[#This Row],[M2A]]-(IF(Table2[[#This Row],[M1A]]="",Table2[[#This Row],[AWAL]],Table2[[#This Row],[M1A]]))))</f>
        <v/>
      </c>
      <c r="J881" s="37"/>
      <c r="K8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2" spans="1:15">
      <c r="A882" s="33">
        <f>IF(Table2[[#This Row],[TT]]&lt;1,"",COUNT(A$2:A881)+1)</f>
        <v>861</v>
      </c>
      <c r="B882" s="34" t="s">
        <v>2645</v>
      </c>
      <c r="C882" s="35">
        <v>2</v>
      </c>
      <c r="D882" s="35" t="s">
        <v>2911</v>
      </c>
      <c r="E8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82" s="36" t="str">
        <f>IF(Table2[[#This Row],[M1A]]="","",Table2[[#This Row],[M1A]]-Table2[[#This Row],[AWAL]])</f>
        <v/>
      </c>
      <c r="I882" s="36" t="str">
        <f>IF(Table2[[#This Row],[M2A]]="","",SUM(Table2[[#This Row],[M2A]]-(IF(Table2[[#This Row],[M1A]]="",Table2[[#This Row],[AWAL]],Table2[[#This Row],[M1A]]))))</f>
        <v/>
      </c>
      <c r="J882" s="37"/>
      <c r="K8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3" spans="1:15">
      <c r="A883" s="33">
        <f>IF(Table2[[#This Row],[TT]]&lt;1,"",COUNT(A$2:A882)+1)</f>
        <v>862</v>
      </c>
      <c r="B883" s="34" t="s">
        <v>1047</v>
      </c>
      <c r="C883" s="35">
        <v>1</v>
      </c>
      <c r="D883" s="35" t="s">
        <v>252</v>
      </c>
      <c r="E8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3" s="36" t="str">
        <f>IF(Table2[[#This Row],[M1A]]="","",Table2[[#This Row],[M1A]]-Table2[[#This Row],[AWAL]])</f>
        <v/>
      </c>
      <c r="I883" s="36" t="str">
        <f>IF(Table2[[#This Row],[M2A]]="","",SUM(Table2[[#This Row],[M2A]]-(IF(Table2[[#This Row],[M1A]]="",Table2[[#This Row],[AWAL]],Table2[[#This Row],[M1A]]))))</f>
        <v/>
      </c>
      <c r="J883" s="37"/>
      <c r="K8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4" spans="1:15">
      <c r="A884" s="33">
        <f>IF(Table2[[#This Row],[TT]]&lt;1,"",COUNT(A$2:A883)+1)</f>
        <v>863</v>
      </c>
      <c r="B884" s="34" t="s">
        <v>1048</v>
      </c>
      <c r="C884" s="35">
        <v>1</v>
      </c>
      <c r="D884" s="35" t="s">
        <v>252</v>
      </c>
      <c r="E8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4" s="36" t="str">
        <f>IF(Table2[[#This Row],[M1A]]="","",Table2[[#This Row],[M1A]]-Table2[[#This Row],[AWAL]])</f>
        <v/>
      </c>
      <c r="I884" s="36" t="str">
        <f>IF(Table2[[#This Row],[M2A]]="","",SUM(Table2[[#This Row],[M2A]]-(IF(Table2[[#This Row],[M1A]]="",Table2[[#This Row],[AWAL]],Table2[[#This Row],[M1A]]))))</f>
        <v/>
      </c>
      <c r="J884" s="37"/>
      <c r="K8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5" spans="1:15">
      <c r="A885" s="33">
        <f>IF(Table2[[#This Row],[TT]]&lt;1,"",COUNT(A$2:A884)+1)</f>
        <v>864</v>
      </c>
      <c r="B885" s="34" t="s">
        <v>1049</v>
      </c>
      <c r="C885" s="35">
        <v>6</v>
      </c>
      <c r="D885" s="35" t="s">
        <v>120</v>
      </c>
      <c r="E8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85" s="36" t="str">
        <f>IF(Table2[[#This Row],[M1A]]="","",Table2[[#This Row],[M1A]]-Table2[[#This Row],[AWAL]])</f>
        <v/>
      </c>
      <c r="I885" s="36" t="str">
        <f>IF(Table2[[#This Row],[M2A]]="","",SUM(Table2[[#This Row],[M2A]]-(IF(Table2[[#This Row],[M1A]]="",Table2[[#This Row],[AWAL]],Table2[[#This Row],[M1A]]))))</f>
        <v/>
      </c>
      <c r="J885" s="37"/>
      <c r="K8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6" spans="1:15">
      <c r="A886" s="33">
        <f>IF(Table2[[#This Row],[TT]]&lt;1,"",COUNT(A$2:A885)+1)</f>
        <v>865</v>
      </c>
      <c r="B886" s="34" t="s">
        <v>1050</v>
      </c>
      <c r="C886" s="35">
        <v>8</v>
      </c>
      <c r="D886" s="35" t="s">
        <v>120</v>
      </c>
      <c r="E8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86" s="36" t="str">
        <f>IF(Table2[[#This Row],[M1A]]="","",Table2[[#This Row],[M1A]]-Table2[[#This Row],[AWAL]])</f>
        <v/>
      </c>
      <c r="I886" s="36" t="str">
        <f>IF(Table2[[#This Row],[M2A]]="","",SUM(Table2[[#This Row],[M2A]]-(IF(Table2[[#This Row],[M1A]]="",Table2[[#This Row],[AWAL]],Table2[[#This Row],[M1A]]))))</f>
        <v/>
      </c>
      <c r="J886" s="37"/>
      <c r="K8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7" spans="1:15">
      <c r="A887" s="33">
        <f>IF(Table2[[#This Row],[TT]]&lt;1,"",COUNT(A$2:A886)+1)</f>
        <v>866</v>
      </c>
      <c r="B887" s="34" t="s">
        <v>1051</v>
      </c>
      <c r="C887" s="35">
        <v>2</v>
      </c>
      <c r="D887" s="35" t="s">
        <v>120</v>
      </c>
      <c r="E8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87" s="36" t="str">
        <f>IF(Table2[[#This Row],[M1A]]="","",Table2[[#This Row],[M1A]]-Table2[[#This Row],[AWAL]])</f>
        <v/>
      </c>
      <c r="I887" s="36" t="str">
        <f>IF(Table2[[#This Row],[M2A]]="","",SUM(Table2[[#This Row],[M2A]]-(IF(Table2[[#This Row],[M1A]]="",Table2[[#This Row],[AWAL]],Table2[[#This Row],[M1A]]))))</f>
        <v/>
      </c>
      <c r="J887" s="37"/>
      <c r="K8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8" spans="1:15">
      <c r="A888" s="33">
        <f>IF(Table2[[#This Row],[TT]]&lt;1,"",COUNT(A$2:A887)+1)</f>
        <v>867</v>
      </c>
      <c r="B888" s="34" t="s">
        <v>1052</v>
      </c>
      <c r="C888" s="35">
        <v>1</v>
      </c>
      <c r="D888" s="35" t="s">
        <v>1053</v>
      </c>
      <c r="E8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8" s="36" t="str">
        <f>IF(Table2[[#This Row],[M1A]]="","",Table2[[#This Row],[M1A]]-Table2[[#This Row],[AWAL]])</f>
        <v/>
      </c>
      <c r="I888" s="36" t="str">
        <f>IF(Table2[[#This Row],[M2A]]="","",SUM(Table2[[#This Row],[M2A]]-(IF(Table2[[#This Row],[M1A]]="",Table2[[#This Row],[AWAL]],Table2[[#This Row],[M1A]]))))</f>
        <v/>
      </c>
      <c r="J888" s="37"/>
      <c r="K8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89" spans="1:15">
      <c r="A889" s="33">
        <f>IF(Table2[[#This Row],[TT]]&lt;1,"",COUNT(A$2:A888)+1)</f>
        <v>868</v>
      </c>
      <c r="B889" s="43" t="s">
        <v>2939</v>
      </c>
      <c r="C889" s="44"/>
      <c r="D889" s="44" t="s">
        <v>2940</v>
      </c>
      <c r="E8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89" s="36">
        <v>1</v>
      </c>
      <c r="G889" s="36">
        <f>IF(Table2[[#This Row],[M1A]]="","",Table2[[#This Row],[M1A]]-Table2[[#This Row],[AWAL]])</f>
        <v>1</v>
      </c>
      <c r="I889" s="36" t="str">
        <f>IF(Table2[[#This Row],[M2A]]="","",SUM(Table2[[#This Row],[M2A]]-(IF(Table2[[#This Row],[M1A]]="",Table2[[#This Row],[AWAL]],Table2[[#This Row],[M1A]]))))</f>
        <v/>
      </c>
      <c r="J889" s="37"/>
      <c r="K8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8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890" spans="1:15">
      <c r="A890" s="33">
        <f>IF(Table2[[#This Row],[TT]]&lt;1,"",COUNT(A$2:A889)+1)</f>
        <v>869</v>
      </c>
      <c r="B890" s="43" t="s">
        <v>2942</v>
      </c>
      <c r="C890" s="44"/>
      <c r="D890" s="44" t="s">
        <v>2940</v>
      </c>
      <c r="E8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90" s="36">
        <v>1</v>
      </c>
      <c r="G890" s="36">
        <f>IF(Table2[[#This Row],[M1A]]="","",Table2[[#This Row],[M1A]]-Table2[[#This Row],[AWAL]])</f>
        <v>1</v>
      </c>
      <c r="I890" s="36" t="str">
        <f>IF(Table2[[#This Row],[M2A]]="","",SUM(Table2[[#This Row],[M2A]]-(IF(Table2[[#This Row],[M1A]]="",Table2[[#This Row],[AWAL]],Table2[[#This Row],[M1A]]))))</f>
        <v/>
      </c>
      <c r="J890" s="37"/>
      <c r="K8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8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891" spans="1:15">
      <c r="A891" s="33">
        <f>IF(Table2[[#This Row],[TT]]&lt;1,"",COUNT(A$2:A890)+1)</f>
        <v>870</v>
      </c>
      <c r="B891" s="43" t="s">
        <v>2943</v>
      </c>
      <c r="C891" s="44"/>
      <c r="D891" s="44" t="s">
        <v>2940</v>
      </c>
      <c r="E8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91" s="36">
        <v>1</v>
      </c>
      <c r="G891" s="36">
        <f>IF(Table2[[#This Row],[M1A]]="","",Table2[[#This Row],[M1A]]-Table2[[#This Row],[AWAL]])</f>
        <v>1</v>
      </c>
      <c r="I891" s="36" t="str">
        <f>IF(Table2[[#This Row],[M2A]]="","",SUM(Table2[[#This Row],[M2A]]-(IF(Table2[[#This Row],[M1A]]="",Table2[[#This Row],[AWAL]],Table2[[#This Row],[M1A]]))))</f>
        <v/>
      </c>
      <c r="J891" s="37"/>
      <c r="K8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8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892" spans="1:15">
      <c r="A892" s="33">
        <f>IF(Table2[[#This Row],[TT]]&lt;1,"",COUNT(A$2:A891)+1)</f>
        <v>871</v>
      </c>
      <c r="B892" s="43" t="s">
        <v>2941</v>
      </c>
      <c r="C892" s="44"/>
      <c r="D892" s="44" t="s">
        <v>2940</v>
      </c>
      <c r="E8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92" s="36">
        <v>1</v>
      </c>
      <c r="G892" s="36">
        <f>IF(Table2[[#This Row],[M1A]]="","",Table2[[#This Row],[M1A]]-Table2[[#This Row],[AWAL]])</f>
        <v>1</v>
      </c>
      <c r="I892" s="36" t="str">
        <f>IF(Table2[[#This Row],[M2A]]="","",SUM(Table2[[#This Row],[M2A]]-(IF(Table2[[#This Row],[M1A]]="",Table2[[#This Row],[AWAL]],Table2[[#This Row],[M1A]]))))</f>
        <v/>
      </c>
      <c r="J892" s="37"/>
      <c r="K8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8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893" spans="1:15">
      <c r="A893" s="33">
        <f>IF(Table2[[#This Row],[TT]]&lt;1,"",COUNT(A$2:A892)+1)</f>
        <v>872</v>
      </c>
      <c r="B893" s="34" t="s">
        <v>1054</v>
      </c>
      <c r="C893" s="35">
        <v>1</v>
      </c>
      <c r="D893" s="35" t="s">
        <v>47</v>
      </c>
      <c r="E8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93" s="36" t="str">
        <f>IF(Table2[[#This Row],[M1A]]="","",Table2[[#This Row],[M1A]]-Table2[[#This Row],[AWAL]])</f>
        <v/>
      </c>
      <c r="I893" s="36" t="str">
        <f>IF(Table2[[#This Row],[M2A]]="","",SUM(Table2[[#This Row],[M2A]]-(IF(Table2[[#This Row],[M1A]]="",Table2[[#This Row],[AWAL]],Table2[[#This Row],[M1A]]))))</f>
        <v/>
      </c>
      <c r="J893" s="37"/>
      <c r="K8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4" spans="1:15">
      <c r="A894" s="33">
        <f>IF(Table2[[#This Row],[TT]]&lt;1,"",COUNT(A$2:A893)+1)</f>
        <v>873</v>
      </c>
      <c r="B894" s="34" t="s">
        <v>1055</v>
      </c>
      <c r="C894" s="35">
        <v>7</v>
      </c>
      <c r="D894" s="35" t="s">
        <v>157</v>
      </c>
      <c r="E8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94" s="36" t="str">
        <f>IF(Table2[[#This Row],[M1A]]="","",Table2[[#This Row],[M1A]]-Table2[[#This Row],[AWAL]])</f>
        <v/>
      </c>
      <c r="I894" s="36" t="str">
        <f>IF(Table2[[#This Row],[M2A]]="","",SUM(Table2[[#This Row],[M2A]]-(IF(Table2[[#This Row],[M1A]]="",Table2[[#This Row],[AWAL]],Table2[[#This Row],[M1A]]))))</f>
        <v/>
      </c>
      <c r="J894" s="37"/>
      <c r="K8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5" spans="1:15">
      <c r="A895" s="33">
        <f>IF(Table2[[#This Row],[TT]]&lt;1,"",COUNT(A$2:A894)+1)</f>
        <v>874</v>
      </c>
      <c r="B895" s="34" t="s">
        <v>1056</v>
      </c>
      <c r="C895" s="35">
        <v>9</v>
      </c>
      <c r="D895" s="35" t="s">
        <v>157</v>
      </c>
      <c r="E8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95" s="36" t="str">
        <f>IF(Table2[[#This Row],[M1A]]="","",Table2[[#This Row],[M1A]]-Table2[[#This Row],[AWAL]])</f>
        <v/>
      </c>
      <c r="I895" s="36" t="str">
        <f>IF(Table2[[#This Row],[M2A]]="","",SUM(Table2[[#This Row],[M2A]]-(IF(Table2[[#This Row],[M1A]]="",Table2[[#This Row],[AWAL]],Table2[[#This Row],[M1A]]))))</f>
        <v/>
      </c>
      <c r="J895" s="37"/>
      <c r="K8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6" spans="1:15">
      <c r="A896" s="33">
        <f>IF(Table2[[#This Row],[TT]]&lt;1,"",COUNT(A$2:A895)+1)</f>
        <v>875</v>
      </c>
      <c r="B896" s="34" t="s">
        <v>1057</v>
      </c>
      <c r="C896" s="35">
        <v>1</v>
      </c>
      <c r="D896" s="35" t="s">
        <v>157</v>
      </c>
      <c r="E8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96" s="36" t="str">
        <f>IF(Table2[[#This Row],[M1A]]="","",Table2[[#This Row],[M1A]]-Table2[[#This Row],[AWAL]])</f>
        <v/>
      </c>
      <c r="I896" s="36" t="str">
        <f>IF(Table2[[#This Row],[M2A]]="","",SUM(Table2[[#This Row],[M2A]]-(IF(Table2[[#This Row],[M1A]]="",Table2[[#This Row],[AWAL]],Table2[[#This Row],[M1A]]))))</f>
        <v/>
      </c>
      <c r="J896" s="37"/>
      <c r="K8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7" spans="1:15">
      <c r="A897" s="33">
        <f>IF(Table2[[#This Row],[TT]]&lt;1,"",COUNT(A$2:A896)+1)</f>
        <v>876</v>
      </c>
      <c r="B897" s="34" t="s">
        <v>1058</v>
      </c>
      <c r="C897" s="35">
        <v>5</v>
      </c>
      <c r="D897" s="35" t="s">
        <v>51</v>
      </c>
      <c r="E8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97" s="36" t="str">
        <f>IF(Table2[[#This Row],[M1A]]="","",Table2[[#This Row],[M1A]]-Table2[[#This Row],[AWAL]])</f>
        <v/>
      </c>
      <c r="I897" s="36" t="str">
        <f>IF(Table2[[#This Row],[M2A]]="","",SUM(Table2[[#This Row],[M2A]]-(IF(Table2[[#This Row],[M1A]]="",Table2[[#This Row],[AWAL]],Table2[[#This Row],[M1A]]))))</f>
        <v/>
      </c>
      <c r="J897" s="37"/>
      <c r="K8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8" spans="1:15">
      <c r="A898" s="33">
        <f>IF(Table2[[#This Row],[TT]]&lt;1,"",COUNT(A$2:A897)+1)</f>
        <v>877</v>
      </c>
      <c r="B898" s="34" t="s">
        <v>1059</v>
      </c>
      <c r="C898" s="35">
        <v>1</v>
      </c>
      <c r="D898" s="35" t="s">
        <v>51</v>
      </c>
      <c r="E8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98" s="36" t="str">
        <f>IF(Table2[[#This Row],[M1A]]="","",Table2[[#This Row],[M1A]]-Table2[[#This Row],[AWAL]])</f>
        <v/>
      </c>
      <c r="I898" s="36" t="str">
        <f>IF(Table2[[#This Row],[M2A]]="","",SUM(Table2[[#This Row],[M2A]]-(IF(Table2[[#This Row],[M1A]]="",Table2[[#This Row],[AWAL]],Table2[[#This Row],[M1A]]))))</f>
        <v/>
      </c>
      <c r="J898" s="37"/>
      <c r="K8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899" spans="1:15">
      <c r="A899" s="33">
        <f>IF(Table2[[#This Row],[TT]]&lt;1,"",COUNT(A$2:A898)+1)</f>
        <v>878</v>
      </c>
      <c r="B899" s="34" t="s">
        <v>1060</v>
      </c>
      <c r="C899" s="35">
        <v>27</v>
      </c>
      <c r="D899" s="35" t="s">
        <v>145</v>
      </c>
      <c r="E8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899" s="36" t="str">
        <f>IF(Table2[[#This Row],[M1A]]="","",Table2[[#This Row],[M1A]]-Table2[[#This Row],[AWAL]])</f>
        <v/>
      </c>
      <c r="I899" s="36" t="str">
        <f>IF(Table2[[#This Row],[M2A]]="","",SUM(Table2[[#This Row],[M2A]]-(IF(Table2[[#This Row],[M1A]]="",Table2[[#This Row],[AWAL]],Table2[[#This Row],[M1A]]))))</f>
        <v/>
      </c>
      <c r="J899" s="37"/>
      <c r="K8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8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0" spans="1:15">
      <c r="A900" s="33">
        <f>IF(Table2[[#This Row],[TT]]&lt;1,"",COUNT(A$2:A899)+1)</f>
        <v>879</v>
      </c>
      <c r="B900" s="34" t="s">
        <v>1061</v>
      </c>
      <c r="C900" s="35">
        <v>4</v>
      </c>
      <c r="D900" s="35" t="s">
        <v>145</v>
      </c>
      <c r="E9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00" s="36" t="str">
        <f>IF(Table2[[#This Row],[M1A]]="","",Table2[[#This Row],[M1A]]-Table2[[#This Row],[AWAL]])</f>
        <v/>
      </c>
      <c r="I900" s="36" t="str">
        <f>IF(Table2[[#This Row],[M2A]]="","",SUM(Table2[[#This Row],[M2A]]-(IF(Table2[[#This Row],[M1A]]="",Table2[[#This Row],[AWAL]],Table2[[#This Row],[M1A]]))))</f>
        <v/>
      </c>
      <c r="J900" s="37"/>
      <c r="K9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1" spans="1:15">
      <c r="A901" s="33">
        <f>IF(Table2[[#This Row],[TT]]&lt;1,"",COUNT(A$2:A900)+1)</f>
        <v>880</v>
      </c>
      <c r="B901" s="34" t="s">
        <v>1062</v>
      </c>
      <c r="C901" s="35">
        <v>5</v>
      </c>
      <c r="D901" s="35" t="s">
        <v>400</v>
      </c>
      <c r="E9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01" s="36" t="str">
        <f>IF(Table2[[#This Row],[M1A]]="","",Table2[[#This Row],[M1A]]-Table2[[#This Row],[AWAL]])</f>
        <v/>
      </c>
      <c r="I901" s="36" t="str">
        <f>IF(Table2[[#This Row],[M2A]]="","",SUM(Table2[[#This Row],[M2A]]-(IF(Table2[[#This Row],[M1A]]="",Table2[[#This Row],[AWAL]],Table2[[#This Row],[M1A]]))))</f>
        <v/>
      </c>
      <c r="J901" s="37"/>
      <c r="K9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2" spans="1:15">
      <c r="A902" s="33">
        <f>IF(Table2[[#This Row],[TT]]&lt;1,"",COUNT(A$2:A901)+1)</f>
        <v>881</v>
      </c>
      <c r="B902" s="34" t="s">
        <v>1063</v>
      </c>
      <c r="C902" s="35">
        <v>1</v>
      </c>
      <c r="D902" s="35" t="s">
        <v>186</v>
      </c>
      <c r="E9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02" s="36" t="str">
        <f>IF(Table2[[#This Row],[M1A]]="","",Table2[[#This Row],[M1A]]-Table2[[#This Row],[AWAL]])</f>
        <v/>
      </c>
      <c r="I902" s="36" t="str">
        <f>IF(Table2[[#This Row],[M2A]]="","",SUM(Table2[[#This Row],[M2A]]-(IF(Table2[[#This Row],[M1A]]="",Table2[[#This Row],[AWAL]],Table2[[#This Row],[M1A]]))))</f>
        <v/>
      </c>
      <c r="J902" s="37"/>
      <c r="K9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3" spans="1:15">
      <c r="A903" s="33">
        <f>IF(Table2[[#This Row],[TT]]&lt;1,"",COUNT(A$2:A902)+1)</f>
        <v>882</v>
      </c>
      <c r="B903" s="34" t="s">
        <v>1064</v>
      </c>
      <c r="C903" s="35">
        <v>1</v>
      </c>
      <c r="D903" s="35" t="s">
        <v>1065</v>
      </c>
      <c r="E9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03" s="36" t="str">
        <f>IF(Table2[[#This Row],[M1A]]="","",Table2[[#This Row],[M1A]]-Table2[[#This Row],[AWAL]])</f>
        <v/>
      </c>
      <c r="I903" s="36" t="str">
        <f>IF(Table2[[#This Row],[M2A]]="","",SUM(Table2[[#This Row],[M2A]]-(IF(Table2[[#This Row],[M1A]]="",Table2[[#This Row],[AWAL]],Table2[[#This Row],[M1A]]))))</f>
        <v/>
      </c>
      <c r="J903" s="37"/>
      <c r="K9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4" spans="1:15">
      <c r="A904" s="33">
        <f>IF(Table2[[#This Row],[TT]]&lt;1,"",COUNT(A$2:A903)+1)</f>
        <v>883</v>
      </c>
      <c r="B904" s="41" t="s">
        <v>1066</v>
      </c>
      <c r="C904" s="42">
        <v>2</v>
      </c>
      <c r="D904" s="42" t="s">
        <v>124</v>
      </c>
      <c r="E9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04" s="36" t="str">
        <f>IF(Table2[[#This Row],[M1A]]="","",Table2[[#This Row],[M1A]]-Table2[[#This Row],[AWAL]])</f>
        <v/>
      </c>
      <c r="I904" s="36" t="str">
        <f>IF(Table2[[#This Row],[M2A]]="","",SUM(Table2[[#This Row],[M2A]]-(IF(Table2[[#This Row],[M1A]]="",Table2[[#This Row],[AWAL]],Table2[[#This Row],[M1A]]))))</f>
        <v/>
      </c>
      <c r="J904" s="37"/>
      <c r="K9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5" spans="1:15">
      <c r="A905" s="33">
        <f>IF(Table2[[#This Row],[TT]]&lt;1,"",COUNT(A$2:A904)+1)</f>
        <v>884</v>
      </c>
      <c r="B905" s="34" t="s">
        <v>1067</v>
      </c>
      <c r="C905" s="35">
        <v>1</v>
      </c>
      <c r="D905" s="35" t="s">
        <v>137</v>
      </c>
      <c r="E9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05" s="36" t="str">
        <f>IF(Table2[[#This Row],[M1A]]="","",Table2[[#This Row],[M1A]]-Table2[[#This Row],[AWAL]])</f>
        <v/>
      </c>
      <c r="I905" s="36" t="str">
        <f>IF(Table2[[#This Row],[M2A]]="","",SUM(Table2[[#This Row],[M2A]]-(IF(Table2[[#This Row],[M1A]]="",Table2[[#This Row],[AWAL]],Table2[[#This Row],[M1A]]))))</f>
        <v/>
      </c>
      <c r="J905" s="37"/>
      <c r="K9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6" spans="1:15">
      <c r="A906" s="33">
        <f>IF(Table2[[#This Row],[TT]]&lt;1,"",COUNT(A$2:A905)+1)</f>
        <v>885</v>
      </c>
      <c r="B906" s="34" t="s">
        <v>1068</v>
      </c>
      <c r="C906" s="35">
        <v>5</v>
      </c>
      <c r="D906" s="35" t="s">
        <v>278</v>
      </c>
      <c r="E9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06" s="36" t="str">
        <f>IF(Table2[[#This Row],[M1A]]="","",Table2[[#This Row],[M1A]]-Table2[[#This Row],[AWAL]])</f>
        <v/>
      </c>
      <c r="I906" s="36" t="str">
        <f>IF(Table2[[#This Row],[M2A]]="","",SUM(Table2[[#This Row],[M2A]]-(IF(Table2[[#This Row],[M1A]]="",Table2[[#This Row],[AWAL]],Table2[[#This Row],[M1A]]))))</f>
        <v/>
      </c>
      <c r="J906" s="37"/>
      <c r="K9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7" spans="1:15">
      <c r="A907" s="33">
        <f>IF(Table2[[#This Row],[TT]]&lt;1,"",COUNT(A$2:A906)+1)</f>
        <v>886</v>
      </c>
      <c r="B907" s="34" t="s">
        <v>1069</v>
      </c>
      <c r="C907" s="35">
        <v>2</v>
      </c>
      <c r="D907" s="35">
        <v>800</v>
      </c>
      <c r="E9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07" s="36" t="str">
        <f>IF(Table2[[#This Row],[M1A]]="","",Table2[[#This Row],[M1A]]-Table2[[#This Row],[AWAL]])</f>
        <v/>
      </c>
      <c r="I907" s="36" t="str">
        <f>IF(Table2[[#This Row],[M2A]]="","",SUM(Table2[[#This Row],[M2A]]-(IF(Table2[[#This Row],[M1A]]="",Table2[[#This Row],[AWAL]],Table2[[#This Row],[M1A]]))))</f>
        <v/>
      </c>
      <c r="J907" s="37"/>
      <c r="K9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8" spans="1:15">
      <c r="A908" s="33">
        <f>IF(Table2[[#This Row],[TT]]&lt;1,"",COUNT(A$2:A907)+1)</f>
        <v>887</v>
      </c>
      <c r="B908" s="34" t="s">
        <v>1070</v>
      </c>
      <c r="C908" s="35">
        <v>4</v>
      </c>
      <c r="D908" s="35" t="s">
        <v>1071</v>
      </c>
      <c r="E9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08" s="36" t="str">
        <f>IF(Table2[[#This Row],[M1A]]="","",Table2[[#This Row],[M1A]]-Table2[[#This Row],[AWAL]])</f>
        <v/>
      </c>
      <c r="I908" s="36" t="str">
        <f>IF(Table2[[#This Row],[M2A]]="","",SUM(Table2[[#This Row],[M2A]]-(IF(Table2[[#This Row],[M1A]]="",Table2[[#This Row],[AWAL]],Table2[[#This Row],[M1A]]))))</f>
        <v/>
      </c>
      <c r="J908" s="37"/>
      <c r="K9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09" spans="1:15">
      <c r="A909" s="33">
        <f>IF(Table2[[#This Row],[TT]]&lt;1,"",COUNT(A$2:A908)+1)</f>
        <v>888</v>
      </c>
      <c r="B909" s="34" t="s">
        <v>1072</v>
      </c>
      <c r="C909" s="35">
        <v>3</v>
      </c>
      <c r="D909" s="35" t="s">
        <v>55</v>
      </c>
      <c r="E9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9" s="36" t="str">
        <f>IF(Table2[[#This Row],[M1A]]="","",Table2[[#This Row],[M1A]]-Table2[[#This Row],[AWAL]])</f>
        <v/>
      </c>
      <c r="I909" s="36" t="str">
        <f>IF(Table2[[#This Row],[M2A]]="","",SUM(Table2[[#This Row],[M2A]]-(IF(Table2[[#This Row],[M1A]]="",Table2[[#This Row],[AWAL]],Table2[[#This Row],[M1A]]))))</f>
        <v/>
      </c>
      <c r="J909" s="37"/>
      <c r="K9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0" spans="1:15">
      <c r="A910" s="33">
        <f>IF(Table2[[#This Row],[TT]]&lt;1,"",COUNT(A$2:A909)+1)</f>
        <v>889</v>
      </c>
      <c r="B910" s="34" t="s">
        <v>1073</v>
      </c>
      <c r="C910" s="35">
        <v>1</v>
      </c>
      <c r="D910" s="35" t="s">
        <v>67</v>
      </c>
      <c r="E9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0" s="36" t="str">
        <f>IF(Table2[[#This Row],[M1A]]="","",Table2[[#This Row],[M1A]]-Table2[[#This Row],[AWAL]])</f>
        <v/>
      </c>
      <c r="I910" s="36" t="str">
        <f>IF(Table2[[#This Row],[M2A]]="","",SUM(Table2[[#This Row],[M2A]]-(IF(Table2[[#This Row],[M1A]]="",Table2[[#This Row],[AWAL]],Table2[[#This Row],[M1A]]))))</f>
        <v/>
      </c>
      <c r="J910" s="37"/>
      <c r="K9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1" spans="1:15">
      <c r="A911" s="33">
        <f>IF(Table2[[#This Row],[TT]]&lt;1,"",COUNT(A$2:A910)+1)</f>
        <v>890</v>
      </c>
      <c r="B911" s="34" t="s">
        <v>1074</v>
      </c>
      <c r="C911" s="35">
        <v>7</v>
      </c>
      <c r="D911" s="35" t="s">
        <v>139</v>
      </c>
      <c r="E9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11" s="36" t="str">
        <f>IF(Table2[[#This Row],[M1A]]="","",Table2[[#This Row],[M1A]]-Table2[[#This Row],[AWAL]])</f>
        <v/>
      </c>
      <c r="I911" s="36" t="str">
        <f>IF(Table2[[#This Row],[M2A]]="","",SUM(Table2[[#This Row],[M2A]]-(IF(Table2[[#This Row],[M1A]]="",Table2[[#This Row],[AWAL]],Table2[[#This Row],[M1A]]))))</f>
        <v/>
      </c>
      <c r="J911" s="37"/>
      <c r="K9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2" spans="1:15">
      <c r="A912" s="33">
        <f>IF(Table2[[#This Row],[TT]]&lt;1,"",COUNT(A$2:A911)+1)</f>
        <v>891</v>
      </c>
      <c r="B912" s="34" t="s">
        <v>1075</v>
      </c>
      <c r="C912" s="35">
        <v>7</v>
      </c>
      <c r="D912" s="35" t="s">
        <v>82</v>
      </c>
      <c r="E9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12" s="36" t="str">
        <f>IF(Table2[[#This Row],[M1A]]="","",Table2[[#This Row],[M1A]]-Table2[[#This Row],[AWAL]])</f>
        <v/>
      </c>
      <c r="I912" s="36" t="str">
        <f>IF(Table2[[#This Row],[M2A]]="","",SUM(Table2[[#This Row],[M2A]]-(IF(Table2[[#This Row],[M1A]]="",Table2[[#This Row],[AWAL]],Table2[[#This Row],[M1A]]))))</f>
        <v/>
      </c>
      <c r="J912" s="37"/>
      <c r="K9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3" spans="1:15">
      <c r="A913" s="33">
        <f>IF(Table2[[#This Row],[TT]]&lt;1,"",COUNT(A$2:A912)+1)</f>
        <v>892</v>
      </c>
      <c r="B913" s="34" t="s">
        <v>1076</v>
      </c>
      <c r="C913" s="35">
        <v>1</v>
      </c>
      <c r="D913" s="35" t="s">
        <v>520</v>
      </c>
      <c r="E9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3" s="36" t="str">
        <f>IF(Table2[[#This Row],[M1A]]="","",Table2[[#This Row],[M1A]]-Table2[[#This Row],[AWAL]])</f>
        <v/>
      </c>
      <c r="I913" s="36" t="str">
        <f>IF(Table2[[#This Row],[M2A]]="","",SUM(Table2[[#This Row],[M2A]]-(IF(Table2[[#This Row],[M1A]]="",Table2[[#This Row],[AWAL]],Table2[[#This Row],[M1A]]))))</f>
        <v/>
      </c>
      <c r="J913" s="37"/>
      <c r="K9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4" spans="1:15">
      <c r="A914" s="33">
        <f>IF(Table2[[#This Row],[TT]]&lt;1,"",COUNT(A$2:A913)+1)</f>
        <v>893</v>
      </c>
      <c r="B914" s="34" t="s">
        <v>1077</v>
      </c>
      <c r="C914" s="35">
        <v>53</v>
      </c>
      <c r="D914" s="35" t="s">
        <v>1071</v>
      </c>
      <c r="E9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G914" s="36" t="str">
        <f>IF(Table2[[#This Row],[M1A]]="","",Table2[[#This Row],[M1A]]-Table2[[#This Row],[AWAL]])</f>
        <v/>
      </c>
      <c r="I914" s="36" t="str">
        <f>IF(Table2[[#This Row],[M2A]]="","",SUM(Table2[[#This Row],[M2A]]-(IF(Table2[[#This Row],[M1A]]="",Table2[[#This Row],[AWAL]],Table2[[#This Row],[M1A]]))))</f>
        <v/>
      </c>
      <c r="J914" s="37"/>
      <c r="K9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5" spans="1:15">
      <c r="A915" s="33">
        <f>IF(Table2[[#This Row],[TT]]&lt;1,"",COUNT(A$2:A914)+1)</f>
        <v>894</v>
      </c>
      <c r="B915" s="34" t="s">
        <v>1078</v>
      </c>
      <c r="C915" s="35">
        <v>3</v>
      </c>
      <c r="D915" s="35" t="s">
        <v>194</v>
      </c>
      <c r="E9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5" s="36" t="str">
        <f>IF(Table2[[#This Row],[M1A]]="","",Table2[[#This Row],[M1A]]-Table2[[#This Row],[AWAL]])</f>
        <v/>
      </c>
      <c r="I915" s="36" t="str">
        <f>IF(Table2[[#This Row],[M2A]]="","",SUM(Table2[[#This Row],[M2A]]-(IF(Table2[[#This Row],[M1A]]="",Table2[[#This Row],[AWAL]],Table2[[#This Row],[M1A]]))))</f>
        <v/>
      </c>
      <c r="J915" s="37"/>
      <c r="K9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6" spans="1:15">
      <c r="A916" s="33">
        <f>IF(Table2[[#This Row],[TT]]&lt;1,"",COUNT(A$2:A915)+1)</f>
        <v>895</v>
      </c>
      <c r="B916" s="34" t="s">
        <v>1079</v>
      </c>
      <c r="C916" s="35">
        <v>13</v>
      </c>
      <c r="D916" s="35" t="s">
        <v>55</v>
      </c>
      <c r="E9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916" s="36" t="str">
        <f>IF(Table2[[#This Row],[M1A]]="","",Table2[[#This Row],[M1A]]-Table2[[#This Row],[AWAL]])</f>
        <v/>
      </c>
      <c r="I916" s="36" t="str">
        <f>IF(Table2[[#This Row],[M2A]]="","",SUM(Table2[[#This Row],[M2A]]-(IF(Table2[[#This Row],[M1A]]="",Table2[[#This Row],[AWAL]],Table2[[#This Row],[M1A]]))))</f>
        <v/>
      </c>
      <c r="J916" s="37"/>
      <c r="K9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7" spans="1:15">
      <c r="A917" s="33">
        <f>IF(Table2[[#This Row],[TT]]&lt;1,"",COUNT(A$2:A916)+1)</f>
        <v>896</v>
      </c>
      <c r="B917" s="34" t="s">
        <v>1080</v>
      </c>
      <c r="C917" s="35">
        <v>7</v>
      </c>
      <c r="D917" s="35" t="s">
        <v>55</v>
      </c>
      <c r="E9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17" s="36" t="str">
        <f>IF(Table2[[#This Row],[M1A]]="","",Table2[[#This Row],[M1A]]-Table2[[#This Row],[AWAL]])</f>
        <v/>
      </c>
      <c r="I917" s="36" t="str">
        <f>IF(Table2[[#This Row],[M2A]]="","",SUM(Table2[[#This Row],[M2A]]-(IF(Table2[[#This Row],[M1A]]="",Table2[[#This Row],[AWAL]],Table2[[#This Row],[M1A]]))))</f>
        <v/>
      </c>
      <c r="J917" s="37"/>
      <c r="K9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8" spans="1:15">
      <c r="A918" s="33">
        <f>IF(Table2[[#This Row],[TT]]&lt;1,"",COUNT(A$2:A917)+1)</f>
        <v>897</v>
      </c>
      <c r="B918" s="34" t="s">
        <v>1081</v>
      </c>
      <c r="C918" s="35">
        <v>1</v>
      </c>
      <c r="D918" s="35" t="s">
        <v>51</v>
      </c>
      <c r="E9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8" s="36" t="str">
        <f>IF(Table2[[#This Row],[M1A]]="","",Table2[[#This Row],[M1A]]-Table2[[#This Row],[AWAL]])</f>
        <v/>
      </c>
      <c r="I918" s="36" t="str">
        <f>IF(Table2[[#This Row],[M2A]]="","",SUM(Table2[[#This Row],[M2A]]-(IF(Table2[[#This Row],[M1A]]="",Table2[[#This Row],[AWAL]],Table2[[#This Row],[M1A]]))))</f>
        <v/>
      </c>
      <c r="J918" s="37"/>
      <c r="K9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19" spans="1:15">
      <c r="A919" s="33">
        <f>IF(Table2[[#This Row],[TT]]&lt;1,"",COUNT(A$2:A918)+1)</f>
        <v>898</v>
      </c>
      <c r="B919" s="34" t="s">
        <v>1082</v>
      </c>
      <c r="C919" s="35">
        <v>2</v>
      </c>
      <c r="D919" s="35" t="s">
        <v>51</v>
      </c>
      <c r="E9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19" s="36" t="str">
        <f>IF(Table2[[#This Row],[M1A]]="","",Table2[[#This Row],[M1A]]-Table2[[#This Row],[AWAL]])</f>
        <v/>
      </c>
      <c r="I919" s="36" t="str">
        <f>IF(Table2[[#This Row],[M2A]]="","",SUM(Table2[[#This Row],[M2A]]-(IF(Table2[[#This Row],[M1A]]="",Table2[[#This Row],[AWAL]],Table2[[#This Row],[M1A]]))))</f>
        <v/>
      </c>
      <c r="J919" s="37"/>
      <c r="K9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0" spans="1:15">
      <c r="A920" s="33">
        <f>IF(Table2[[#This Row],[TT]]&lt;1,"",COUNT(A$2:A919)+1)</f>
        <v>899</v>
      </c>
      <c r="B920" s="34" t="s">
        <v>1083</v>
      </c>
      <c r="C920" s="35">
        <v>1</v>
      </c>
      <c r="D920" s="35" t="s">
        <v>1084</v>
      </c>
      <c r="E9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20" s="36" t="str">
        <f>IF(Table2[[#This Row],[M1A]]="","",Table2[[#This Row],[M1A]]-Table2[[#This Row],[AWAL]])</f>
        <v/>
      </c>
      <c r="I920" s="36" t="str">
        <f>IF(Table2[[#This Row],[M2A]]="","",SUM(Table2[[#This Row],[M2A]]-(IF(Table2[[#This Row],[M1A]]="",Table2[[#This Row],[AWAL]],Table2[[#This Row],[M1A]]))))</f>
        <v/>
      </c>
      <c r="J920" s="37"/>
      <c r="K9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1" spans="1:15">
      <c r="A921" s="33">
        <f>IF(Table2[[#This Row],[TT]]&lt;1,"",COUNT(A$2:A920)+1)</f>
        <v>900</v>
      </c>
      <c r="B921" s="34" t="s">
        <v>1085</v>
      </c>
      <c r="C921" s="35">
        <v>2</v>
      </c>
      <c r="D921" s="35">
        <v>640</v>
      </c>
      <c r="E9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1" s="36" t="str">
        <f>IF(Table2[[#This Row],[M1A]]="","",Table2[[#This Row],[M1A]]-Table2[[#This Row],[AWAL]])</f>
        <v/>
      </c>
      <c r="I921" s="36" t="str">
        <f>IF(Table2[[#This Row],[M2A]]="","",SUM(Table2[[#This Row],[M2A]]-(IF(Table2[[#This Row],[M1A]]="",Table2[[#This Row],[AWAL]],Table2[[#This Row],[M1A]]))))</f>
        <v/>
      </c>
      <c r="J921" s="37"/>
      <c r="K9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2" spans="1:15">
      <c r="A922" s="33">
        <f>IF(Table2[[#This Row],[TT]]&lt;1,"",COUNT(A$2:A921)+1)</f>
        <v>901</v>
      </c>
      <c r="B922" s="34" t="s">
        <v>1086</v>
      </c>
      <c r="C922" s="35">
        <v>6</v>
      </c>
      <c r="D922" s="35" t="s">
        <v>1087</v>
      </c>
      <c r="E9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22" s="36" t="str">
        <f>IF(Table2[[#This Row],[M1A]]="","",Table2[[#This Row],[M1A]]-Table2[[#This Row],[AWAL]])</f>
        <v/>
      </c>
      <c r="I922" s="36" t="str">
        <f>IF(Table2[[#This Row],[M2A]]="","",SUM(Table2[[#This Row],[M2A]]-(IF(Table2[[#This Row],[M1A]]="",Table2[[#This Row],[AWAL]],Table2[[#This Row],[M1A]]))))</f>
        <v/>
      </c>
      <c r="J922" s="37"/>
      <c r="K9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3" spans="1:15">
      <c r="A923" s="39">
        <f>IF(Table2[[#This Row],[TT]]&lt;1,"",COUNT(A$2:A922)+1)</f>
        <v>902</v>
      </c>
      <c r="B923" s="34" t="s">
        <v>1088</v>
      </c>
      <c r="C923" s="35">
        <v>2</v>
      </c>
      <c r="D923" s="35" t="s">
        <v>364</v>
      </c>
      <c r="E92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3" s="38" t="str">
        <f>IF(Table2[[#This Row],[M1A]]="","",Table2[[#This Row],[M1A]]-Table2[[#This Row],[AWAL]])</f>
        <v/>
      </c>
      <c r="I923" s="38" t="str">
        <f>IF(Table2[[#This Row],[M2A]]="","",SUM(Table2[[#This Row],[M2A]]-(IF(Table2[[#This Row],[M1A]]="",Table2[[#This Row],[AWAL]],Table2[[#This Row],[M1A]]))))</f>
        <v/>
      </c>
      <c r="J923" s="40"/>
      <c r="K92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923" s="38"/>
      <c r="M92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4" spans="1:15">
      <c r="A924" s="33">
        <f>IF(Table2[[#This Row],[TT]]&lt;1,"",COUNT(A$2:A923)+1)</f>
        <v>903</v>
      </c>
      <c r="B924" s="34" t="s">
        <v>1089</v>
      </c>
      <c r="C924" s="35">
        <v>1</v>
      </c>
      <c r="D924" s="35" t="s">
        <v>1090</v>
      </c>
      <c r="E9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24" s="36" t="str">
        <f>IF(Table2[[#This Row],[M1A]]="","",Table2[[#This Row],[M1A]]-Table2[[#This Row],[AWAL]])</f>
        <v/>
      </c>
      <c r="I924" s="36" t="str">
        <f>IF(Table2[[#This Row],[M2A]]="","",SUM(Table2[[#This Row],[M2A]]-(IF(Table2[[#This Row],[M1A]]="",Table2[[#This Row],[AWAL]],Table2[[#This Row],[M1A]]))))</f>
        <v/>
      </c>
      <c r="J924" s="37"/>
      <c r="K9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5" spans="1:15">
      <c r="A925" s="33">
        <f>IF(Table2[[#This Row],[TT]]&lt;1,"",COUNT(A$2:A924)+1)</f>
        <v>904</v>
      </c>
      <c r="B925" s="43" t="s">
        <v>2937</v>
      </c>
      <c r="C925" s="44"/>
      <c r="D925" s="44" t="s">
        <v>2938</v>
      </c>
      <c r="E9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925" s="36">
        <v>9</v>
      </c>
      <c r="G925" s="36">
        <f>IF(Table2[[#This Row],[M1A]]="","",Table2[[#This Row],[M1A]]-Table2[[#This Row],[AWAL]])</f>
        <v>9</v>
      </c>
      <c r="I925" s="36" t="str">
        <f>IF(Table2[[#This Row],[M2A]]="","",SUM(Table2[[#This Row],[M2A]]-(IF(Table2[[#This Row],[M1A]]="",Table2[[#This Row],[AWAL]],Table2[[#This Row],[M1A]]))))</f>
        <v/>
      </c>
      <c r="J925" s="37"/>
      <c r="K9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M1:B(9)  </v>
      </c>
      <c r="O9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M1+9 </v>
      </c>
    </row>
    <row r="926" spans="1:15">
      <c r="A926" s="45">
        <f>IF(Table2[[#This Row],[TT]]&lt;1,"",COUNT(A$2:A925)+1)</f>
        <v>905</v>
      </c>
      <c r="B926" s="34" t="s">
        <v>1091</v>
      </c>
      <c r="C926" s="35">
        <v>10</v>
      </c>
      <c r="D926" s="35" t="s">
        <v>275</v>
      </c>
      <c r="E926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926" s="47"/>
      <c r="G926" s="46" t="str">
        <f>IF(Table2[[#This Row],[M1A]]="","",Table2[[#This Row],[M1A]]-Table2[[#This Row],[AWAL]])</f>
        <v/>
      </c>
      <c r="H926" s="47"/>
      <c r="I926" s="46" t="str">
        <f>IF(Table2[[#This Row],[M2A]]="","",SUM(Table2[[#This Row],[M2A]]-(IF(Table2[[#This Row],[M1A]]="",Table2[[#This Row],[AWAL]],Table2[[#This Row],[M1A]]))))</f>
        <v/>
      </c>
      <c r="J926" s="48"/>
      <c r="K926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926" s="46"/>
      <c r="M926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6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7" spans="1:15">
      <c r="A927" s="45">
        <f>IF(Table2[[#This Row],[TT]]&lt;1,"",COUNT(A$2:A926)+1)</f>
        <v>906</v>
      </c>
      <c r="B927" s="34" t="s">
        <v>1092</v>
      </c>
      <c r="C927" s="35">
        <v>1</v>
      </c>
      <c r="D927" s="35" t="s">
        <v>244</v>
      </c>
      <c r="E927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927" s="47"/>
      <c r="G927" s="46" t="str">
        <f>IF(Table2[[#This Row],[M1A]]="","",Table2[[#This Row],[M1A]]-Table2[[#This Row],[AWAL]])</f>
        <v/>
      </c>
      <c r="H927" s="47"/>
      <c r="I927" s="46" t="str">
        <f>IF(Table2[[#This Row],[M2A]]="","",SUM(Table2[[#This Row],[M2A]]-(IF(Table2[[#This Row],[M1A]]="",Table2[[#This Row],[AWAL]],Table2[[#This Row],[M1A]]))))</f>
        <v/>
      </c>
      <c r="J927" s="48"/>
      <c r="K927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927" s="46"/>
      <c r="M927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7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8" spans="1:15">
      <c r="A928" s="33">
        <f>IF(Table2[[#This Row],[TT]]&lt;1,"",COUNT(A$2:A927)+1)</f>
        <v>907</v>
      </c>
      <c r="B928" s="34" t="s">
        <v>1093</v>
      </c>
      <c r="C928" s="35">
        <v>9</v>
      </c>
      <c r="D928" s="35" t="s">
        <v>120</v>
      </c>
      <c r="E9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28" s="36" t="str">
        <f>IF(Table2[[#This Row],[M1A]]="","",Table2[[#This Row],[M1A]]-Table2[[#This Row],[AWAL]])</f>
        <v/>
      </c>
      <c r="I928" s="36" t="str">
        <f>IF(Table2[[#This Row],[M2A]]="","",SUM(Table2[[#This Row],[M2A]]-(IF(Table2[[#This Row],[M1A]]="",Table2[[#This Row],[AWAL]],Table2[[#This Row],[M1A]]))))</f>
        <v/>
      </c>
      <c r="J928" s="37"/>
      <c r="K9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29" spans="1:15">
      <c r="A929" s="33">
        <f>IF(Table2[[#This Row],[TT]]&lt;1,"",COUNT(A$2:A928)+1)</f>
        <v>908</v>
      </c>
      <c r="B929" s="34" t="s">
        <v>1094</v>
      </c>
      <c r="C929" s="35">
        <v>4</v>
      </c>
      <c r="D929" s="35" t="s">
        <v>120</v>
      </c>
      <c r="E9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9" s="36" t="str">
        <f>IF(Table2[[#This Row],[M1A]]="","",Table2[[#This Row],[M1A]]-Table2[[#This Row],[AWAL]])</f>
        <v/>
      </c>
      <c r="I929" s="36" t="str">
        <f>IF(Table2[[#This Row],[M2A]]="","",SUM(Table2[[#This Row],[M2A]]-(IF(Table2[[#This Row],[M1A]]="",Table2[[#This Row],[AWAL]],Table2[[#This Row],[M1A]]))))</f>
        <v/>
      </c>
      <c r="J929" s="37"/>
      <c r="K9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0" spans="1:15">
      <c r="A930" s="33">
        <f>IF(Table2[[#This Row],[TT]]&lt;1,"",COUNT(A$2:A929)+1)</f>
        <v>909</v>
      </c>
      <c r="B930" s="34" t="s">
        <v>1095</v>
      </c>
      <c r="C930" s="35">
        <v>1</v>
      </c>
      <c r="D930" s="35" t="s">
        <v>414</v>
      </c>
      <c r="E9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0" s="36" t="str">
        <f>IF(Table2[[#This Row],[M1A]]="","",Table2[[#This Row],[M1A]]-Table2[[#This Row],[AWAL]])</f>
        <v/>
      </c>
      <c r="I930" s="36" t="str">
        <f>IF(Table2[[#This Row],[M2A]]="","",SUM(Table2[[#This Row],[M2A]]-(IF(Table2[[#This Row],[M1A]]="",Table2[[#This Row],[AWAL]],Table2[[#This Row],[M1A]]))))</f>
        <v/>
      </c>
      <c r="J930" s="37"/>
      <c r="K9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1" spans="1:15">
      <c r="A931" s="33">
        <f>IF(Table2[[#This Row],[TT]]&lt;1,"",COUNT(A$2:A930)+1)</f>
        <v>910</v>
      </c>
      <c r="B931" s="34" t="s">
        <v>1096</v>
      </c>
      <c r="C931" s="35">
        <v>1</v>
      </c>
      <c r="D931" s="35" t="s">
        <v>19</v>
      </c>
      <c r="E9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1" s="36" t="str">
        <f>IF(Table2[[#This Row],[M1A]]="","",Table2[[#This Row],[M1A]]-Table2[[#This Row],[AWAL]])</f>
        <v/>
      </c>
      <c r="I931" s="36" t="str">
        <f>IF(Table2[[#This Row],[M2A]]="","",SUM(Table2[[#This Row],[M2A]]-(IF(Table2[[#This Row],[M1A]]="",Table2[[#This Row],[AWAL]],Table2[[#This Row],[M1A]]))))</f>
        <v/>
      </c>
      <c r="J931" s="37"/>
      <c r="K9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2" spans="1:15">
      <c r="A932" s="33">
        <f>IF(Table2[[#This Row],[TT]]&lt;1,"",COUNT(A$2:A931)+1)</f>
        <v>911</v>
      </c>
      <c r="B932" s="34" t="s">
        <v>1097</v>
      </c>
      <c r="C932" s="35">
        <v>9</v>
      </c>
      <c r="D932" s="35" t="s">
        <v>106</v>
      </c>
      <c r="E9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32" s="36" t="str">
        <f>IF(Table2[[#This Row],[M1A]]="","",Table2[[#This Row],[M1A]]-Table2[[#This Row],[AWAL]])</f>
        <v/>
      </c>
      <c r="I932" s="36" t="str">
        <f>IF(Table2[[#This Row],[M2A]]="","",SUM(Table2[[#This Row],[M2A]]-(IF(Table2[[#This Row],[M1A]]="",Table2[[#This Row],[AWAL]],Table2[[#This Row],[M1A]]))))</f>
        <v/>
      </c>
      <c r="J932" s="37"/>
      <c r="K9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3" spans="1:15">
      <c r="A933" s="33">
        <f>IF(Table2[[#This Row],[TT]]&lt;1,"",COUNT(A$2:A932)+1)</f>
        <v>912</v>
      </c>
      <c r="B933" s="34" t="s">
        <v>1098</v>
      </c>
      <c r="C933" s="35">
        <v>4</v>
      </c>
      <c r="D933" s="35">
        <v>288</v>
      </c>
      <c r="E9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33" s="36" t="str">
        <f>IF(Table2[[#This Row],[M1A]]="","",Table2[[#This Row],[M1A]]-Table2[[#This Row],[AWAL]])</f>
        <v/>
      </c>
      <c r="I933" s="36" t="str">
        <f>IF(Table2[[#This Row],[M2A]]="","",SUM(Table2[[#This Row],[M2A]]-(IF(Table2[[#This Row],[M1A]]="",Table2[[#This Row],[AWAL]],Table2[[#This Row],[M1A]]))))</f>
        <v/>
      </c>
      <c r="J933" s="37"/>
      <c r="K9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4" spans="1:15">
      <c r="A934" s="33">
        <f>IF(Table2[[#This Row],[TT]]&lt;1,"",COUNT(A$2:A933)+1)</f>
        <v>913</v>
      </c>
      <c r="B934" s="41" t="s">
        <v>1099</v>
      </c>
      <c r="C934" s="42">
        <v>18</v>
      </c>
      <c r="D934" s="42" t="s">
        <v>1100</v>
      </c>
      <c r="E9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934" s="36" t="str">
        <f>IF(Table2[[#This Row],[M1A]]="","",Table2[[#This Row],[M1A]]-Table2[[#This Row],[AWAL]])</f>
        <v/>
      </c>
      <c r="I934" s="36" t="str">
        <f>IF(Table2[[#This Row],[M2A]]="","",SUM(Table2[[#This Row],[M2A]]-(IF(Table2[[#This Row],[M1A]]="",Table2[[#This Row],[AWAL]],Table2[[#This Row],[M1A]]))))</f>
        <v/>
      </c>
      <c r="J934" s="37"/>
      <c r="K9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5" spans="1:15">
      <c r="A935" s="33">
        <f>IF(Table2[[#This Row],[TT]]&lt;1,"",COUNT(A$2:A934)+1)</f>
        <v>914</v>
      </c>
      <c r="B935" s="34" t="s">
        <v>1101</v>
      </c>
      <c r="C935" s="35">
        <v>1</v>
      </c>
      <c r="D935" s="35" t="s">
        <v>1102</v>
      </c>
      <c r="E9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5" s="36" t="str">
        <f>IF(Table2[[#This Row],[M1A]]="","",Table2[[#This Row],[M1A]]-Table2[[#This Row],[AWAL]])</f>
        <v/>
      </c>
      <c r="I935" s="36" t="str">
        <f>IF(Table2[[#This Row],[M2A]]="","",SUM(Table2[[#This Row],[M2A]]-(IF(Table2[[#This Row],[M1A]]="",Table2[[#This Row],[AWAL]],Table2[[#This Row],[M1A]]))))</f>
        <v/>
      </c>
      <c r="J935" s="37"/>
      <c r="K9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6" spans="1:15">
      <c r="A936" s="33">
        <f>IF(Table2[[#This Row],[TT]]&lt;1,"",COUNT(A$2:A935)+1)</f>
        <v>915</v>
      </c>
      <c r="B936" s="34" t="s">
        <v>1103</v>
      </c>
      <c r="C936" s="35">
        <v>1</v>
      </c>
      <c r="D936" s="35" t="s">
        <v>1102</v>
      </c>
      <c r="E9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6" s="36" t="str">
        <f>IF(Table2[[#This Row],[M1A]]="","",Table2[[#This Row],[M1A]]-Table2[[#This Row],[AWAL]])</f>
        <v/>
      </c>
      <c r="I936" s="36" t="str">
        <f>IF(Table2[[#This Row],[M2A]]="","",SUM(Table2[[#This Row],[M2A]]-(IF(Table2[[#This Row],[M1A]]="",Table2[[#This Row],[AWAL]],Table2[[#This Row],[M1A]]))))</f>
        <v/>
      </c>
      <c r="J936" s="37"/>
      <c r="K9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7" spans="1:15">
      <c r="A937" s="33">
        <f>IF(Table2[[#This Row],[TT]]&lt;1,"",COUNT(A$2:A936)+1)</f>
        <v>916</v>
      </c>
      <c r="B937" s="34" t="s">
        <v>1104</v>
      </c>
      <c r="C937" s="35">
        <v>5</v>
      </c>
      <c r="D937" s="35" t="s">
        <v>106</v>
      </c>
      <c r="E9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7" s="36" t="str">
        <f>IF(Table2[[#This Row],[M1A]]="","",Table2[[#This Row],[M1A]]-Table2[[#This Row],[AWAL]])</f>
        <v/>
      </c>
      <c r="I937" s="36" t="str">
        <f>IF(Table2[[#This Row],[M2A]]="","",SUM(Table2[[#This Row],[M2A]]-(IF(Table2[[#This Row],[M1A]]="",Table2[[#This Row],[AWAL]],Table2[[#This Row],[M1A]]))))</f>
        <v/>
      </c>
      <c r="J937" s="37"/>
      <c r="K9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8" spans="1:15">
      <c r="A938" s="33">
        <f>IF(Table2[[#This Row],[TT]]&lt;1,"",COUNT(A$2:A937)+1)</f>
        <v>917</v>
      </c>
      <c r="B938" s="34" t="s">
        <v>1105</v>
      </c>
      <c r="C938" s="35">
        <v>11</v>
      </c>
      <c r="D938" s="35">
        <v>288</v>
      </c>
      <c r="E9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938" s="36" t="str">
        <f>IF(Table2[[#This Row],[M1A]]="","",Table2[[#This Row],[M1A]]-Table2[[#This Row],[AWAL]])</f>
        <v/>
      </c>
      <c r="I938" s="36" t="str">
        <f>IF(Table2[[#This Row],[M2A]]="","",SUM(Table2[[#This Row],[M2A]]-(IF(Table2[[#This Row],[M1A]]="",Table2[[#This Row],[AWAL]],Table2[[#This Row],[M1A]]))))</f>
        <v/>
      </c>
      <c r="J938" s="37"/>
      <c r="K9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39" spans="1:15">
      <c r="A939" s="33">
        <f>IF(Table2[[#This Row],[TT]]&lt;1,"",COUNT(A$2:A938)+1)</f>
        <v>918</v>
      </c>
      <c r="B939" s="34" t="s">
        <v>1106</v>
      </c>
      <c r="C939" s="35">
        <v>7</v>
      </c>
      <c r="D939" s="35" t="s">
        <v>106</v>
      </c>
      <c r="E9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39" s="36" t="str">
        <f>IF(Table2[[#This Row],[M1A]]="","",Table2[[#This Row],[M1A]]-Table2[[#This Row],[AWAL]])</f>
        <v/>
      </c>
      <c r="I939" s="36" t="str">
        <f>IF(Table2[[#This Row],[M2A]]="","",SUM(Table2[[#This Row],[M2A]]-(IF(Table2[[#This Row],[M1A]]="",Table2[[#This Row],[AWAL]],Table2[[#This Row],[M1A]]))))</f>
        <v/>
      </c>
      <c r="J939" s="37"/>
      <c r="K9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0" spans="1:15">
      <c r="A940" s="33">
        <f>IF(Table2[[#This Row],[TT]]&lt;1,"",COUNT(A$2:A939)+1)</f>
        <v>919</v>
      </c>
      <c r="B940" s="34" t="s">
        <v>1107</v>
      </c>
      <c r="C940" s="35">
        <v>4</v>
      </c>
      <c r="D940" s="35">
        <v>288</v>
      </c>
      <c r="E9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40" s="36" t="str">
        <f>IF(Table2[[#This Row],[M1A]]="","",Table2[[#This Row],[M1A]]-Table2[[#This Row],[AWAL]])</f>
        <v/>
      </c>
      <c r="I940" s="36" t="str">
        <f>IF(Table2[[#This Row],[M2A]]="","",SUM(Table2[[#This Row],[M2A]]-(IF(Table2[[#This Row],[M1A]]="",Table2[[#This Row],[AWAL]],Table2[[#This Row],[M1A]]))))</f>
        <v/>
      </c>
      <c r="J940" s="37"/>
      <c r="K9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1" spans="1:15">
      <c r="A941" s="33">
        <f>IF(Table2[[#This Row],[TT]]&lt;1,"",COUNT(A$2:A940)+1)</f>
        <v>920</v>
      </c>
      <c r="B941" s="34" t="s">
        <v>1108</v>
      </c>
      <c r="C941" s="35">
        <v>1</v>
      </c>
      <c r="D941" s="35">
        <v>288</v>
      </c>
      <c r="E9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1" s="36" t="str">
        <f>IF(Table2[[#This Row],[M1A]]="","",Table2[[#This Row],[M1A]]-Table2[[#This Row],[AWAL]])</f>
        <v/>
      </c>
      <c r="I941" s="36" t="str">
        <f>IF(Table2[[#This Row],[M2A]]="","",SUM(Table2[[#This Row],[M2A]]-(IF(Table2[[#This Row],[M1A]]="",Table2[[#This Row],[AWAL]],Table2[[#This Row],[M1A]]))))</f>
        <v/>
      </c>
      <c r="J941" s="37"/>
      <c r="K9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2" spans="1:15">
      <c r="A942" s="33">
        <f>IF(Table2[[#This Row],[TT]]&lt;1,"",COUNT(A$2:A941)+1)</f>
        <v>921</v>
      </c>
      <c r="B942" s="34" t="s">
        <v>1109</v>
      </c>
      <c r="C942" s="35">
        <v>1</v>
      </c>
      <c r="D942" s="35" t="s">
        <v>1110</v>
      </c>
      <c r="E9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2" s="36" t="str">
        <f>IF(Table2[[#This Row],[M1A]]="","",Table2[[#This Row],[M1A]]-Table2[[#This Row],[AWAL]])</f>
        <v/>
      </c>
      <c r="I942" s="36" t="str">
        <f>IF(Table2[[#This Row],[M2A]]="","",SUM(Table2[[#This Row],[M2A]]-(IF(Table2[[#This Row],[M1A]]="",Table2[[#This Row],[AWAL]],Table2[[#This Row],[M1A]]))))</f>
        <v/>
      </c>
      <c r="J942" s="37"/>
      <c r="K9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3" spans="1:15">
      <c r="A943" s="33">
        <f>IF(Table2[[#This Row],[TT]]&lt;1,"",COUNT(A$2:A942)+1)</f>
        <v>922</v>
      </c>
      <c r="B943" s="34" t="s">
        <v>1111</v>
      </c>
      <c r="C943" s="35">
        <v>8</v>
      </c>
      <c r="D943" s="35" t="s">
        <v>1110</v>
      </c>
      <c r="E9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43" s="36" t="str">
        <f>IF(Table2[[#This Row],[M1A]]="","",Table2[[#This Row],[M1A]]-Table2[[#This Row],[AWAL]])</f>
        <v/>
      </c>
      <c r="I943" s="36" t="str">
        <f>IF(Table2[[#This Row],[M2A]]="","",SUM(Table2[[#This Row],[M2A]]-(IF(Table2[[#This Row],[M1A]]="",Table2[[#This Row],[AWAL]],Table2[[#This Row],[M1A]]))))</f>
        <v/>
      </c>
      <c r="J943" s="37"/>
      <c r="K9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4" spans="1:15">
      <c r="A944" s="33">
        <f>IF(Table2[[#This Row],[TT]]&lt;1,"",COUNT(A$2:A943)+1)</f>
        <v>923</v>
      </c>
      <c r="B944" s="34" t="s">
        <v>1112</v>
      </c>
      <c r="C944" s="35">
        <v>8</v>
      </c>
      <c r="D944" s="35">
        <v>288</v>
      </c>
      <c r="E9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44" s="36" t="str">
        <f>IF(Table2[[#This Row],[M1A]]="","",Table2[[#This Row],[M1A]]-Table2[[#This Row],[AWAL]])</f>
        <v/>
      </c>
      <c r="I944" s="36" t="str">
        <f>IF(Table2[[#This Row],[M2A]]="","",SUM(Table2[[#This Row],[M2A]]-(IF(Table2[[#This Row],[M1A]]="",Table2[[#This Row],[AWAL]],Table2[[#This Row],[M1A]]))))</f>
        <v/>
      </c>
      <c r="J944" s="37"/>
      <c r="K9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5" spans="1:15">
      <c r="A945" s="33">
        <f>IF(Table2[[#This Row],[TT]]&lt;1,"",COUNT(A$2:A944)+1)</f>
        <v>924</v>
      </c>
      <c r="B945" s="34" t="s">
        <v>1113</v>
      </c>
      <c r="C945" s="35">
        <v>20</v>
      </c>
      <c r="D945" s="35" t="s">
        <v>194</v>
      </c>
      <c r="E9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945" s="36" t="str">
        <f>IF(Table2[[#This Row],[M1A]]="","",Table2[[#This Row],[M1A]]-Table2[[#This Row],[AWAL]])</f>
        <v/>
      </c>
      <c r="I945" s="36" t="str">
        <f>IF(Table2[[#This Row],[M2A]]="","",SUM(Table2[[#This Row],[M2A]]-(IF(Table2[[#This Row],[M1A]]="",Table2[[#This Row],[AWAL]],Table2[[#This Row],[M1A]]))))</f>
        <v/>
      </c>
      <c r="J945" s="37"/>
      <c r="K9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6" spans="1:15">
      <c r="A946" s="33">
        <f>IF(Table2[[#This Row],[TT]]&lt;1,"",COUNT(A$2:A945)+1)</f>
        <v>925</v>
      </c>
      <c r="B946" s="34" t="s">
        <v>1114</v>
      </c>
      <c r="C946" s="35">
        <v>43</v>
      </c>
      <c r="D946" s="35" t="s">
        <v>143</v>
      </c>
      <c r="E9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946" s="36" t="str">
        <f>IF(Table2[[#This Row],[M1A]]="","",Table2[[#This Row],[M1A]]-Table2[[#This Row],[AWAL]])</f>
        <v/>
      </c>
      <c r="I946" s="36" t="str">
        <f>IF(Table2[[#This Row],[M2A]]="","",SUM(Table2[[#This Row],[M2A]]-(IF(Table2[[#This Row],[M1A]]="",Table2[[#This Row],[AWAL]],Table2[[#This Row],[M1A]]))))</f>
        <v/>
      </c>
      <c r="J946" s="37"/>
      <c r="K9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7" spans="1:15">
      <c r="A947" s="33">
        <f>IF(Table2[[#This Row],[TT]]&lt;1,"",COUNT(A$2:A946)+1)</f>
        <v>926</v>
      </c>
      <c r="B947" s="34" t="s">
        <v>1115</v>
      </c>
      <c r="C947" s="35">
        <v>14</v>
      </c>
      <c r="D947" s="35">
        <v>288</v>
      </c>
      <c r="E9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47" s="36" t="str">
        <f>IF(Table2[[#This Row],[M1A]]="","",Table2[[#This Row],[M1A]]-Table2[[#This Row],[AWAL]])</f>
        <v/>
      </c>
      <c r="I947" s="36" t="str">
        <f>IF(Table2[[#This Row],[M2A]]="","",SUM(Table2[[#This Row],[M2A]]-(IF(Table2[[#This Row],[M1A]]="",Table2[[#This Row],[AWAL]],Table2[[#This Row],[M1A]]))))</f>
        <v/>
      </c>
      <c r="J947" s="37"/>
      <c r="K9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8" spans="1:15">
      <c r="A948" s="33">
        <f>IF(Table2[[#This Row],[TT]]&lt;1,"",COUNT(A$2:A947)+1)</f>
        <v>927</v>
      </c>
      <c r="B948" s="34" t="s">
        <v>1116</v>
      </c>
      <c r="C948" s="35">
        <v>31</v>
      </c>
      <c r="D948" s="35" t="s">
        <v>39</v>
      </c>
      <c r="E9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948" s="36" t="str">
        <f>IF(Table2[[#This Row],[M1A]]="","",Table2[[#This Row],[M1A]]-Table2[[#This Row],[AWAL]])</f>
        <v/>
      </c>
      <c r="I948" s="36" t="str">
        <f>IF(Table2[[#This Row],[M2A]]="","",SUM(Table2[[#This Row],[M2A]]-(IF(Table2[[#This Row],[M1A]]="",Table2[[#This Row],[AWAL]],Table2[[#This Row],[M1A]]))))</f>
        <v/>
      </c>
      <c r="J948" s="37"/>
      <c r="K9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49" spans="1:15">
      <c r="A949" s="33">
        <f>IF(Table2[[#This Row],[TT]]&lt;1,"",COUNT(A$2:A948)+1)</f>
        <v>928</v>
      </c>
      <c r="B949" s="34" t="s">
        <v>1117</v>
      </c>
      <c r="C949" s="35">
        <v>1</v>
      </c>
      <c r="D949" s="35" t="s">
        <v>262</v>
      </c>
      <c r="E9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9" s="36" t="str">
        <f>IF(Table2[[#This Row],[M1A]]="","",Table2[[#This Row],[M1A]]-Table2[[#This Row],[AWAL]])</f>
        <v/>
      </c>
      <c r="I949" s="36" t="str">
        <f>IF(Table2[[#This Row],[M2A]]="","",SUM(Table2[[#This Row],[M2A]]-(IF(Table2[[#This Row],[M1A]]="",Table2[[#This Row],[AWAL]],Table2[[#This Row],[M1A]]))))</f>
        <v/>
      </c>
      <c r="J949" s="37"/>
      <c r="K9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0" spans="1:15">
      <c r="A950" s="33">
        <f>IF(Table2[[#This Row],[TT]]&lt;1,"",COUNT(A$2:A949)+1)</f>
        <v>929</v>
      </c>
      <c r="B950" s="34" t="s">
        <v>1118</v>
      </c>
      <c r="C950" s="35">
        <v>1</v>
      </c>
      <c r="D950" s="35" t="s">
        <v>137</v>
      </c>
      <c r="E9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0" s="36" t="str">
        <f>IF(Table2[[#This Row],[M1A]]="","",Table2[[#This Row],[M1A]]-Table2[[#This Row],[AWAL]])</f>
        <v/>
      </c>
      <c r="I950" s="36" t="str">
        <f>IF(Table2[[#This Row],[M2A]]="","",SUM(Table2[[#This Row],[M2A]]-(IF(Table2[[#This Row],[M1A]]="",Table2[[#This Row],[AWAL]],Table2[[#This Row],[M1A]]))))</f>
        <v/>
      </c>
      <c r="J950" s="37"/>
      <c r="K9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1" spans="1:15">
      <c r="A951" s="33">
        <f>IF(Table2[[#This Row],[TT]]&lt;1,"",COUNT(A$2:A950)+1)</f>
        <v>930</v>
      </c>
      <c r="B951" s="41" t="s">
        <v>1119</v>
      </c>
      <c r="C951" s="42">
        <v>2</v>
      </c>
      <c r="D951" s="42" t="s">
        <v>137</v>
      </c>
      <c r="E9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1" s="36" t="str">
        <f>IF(Table2[[#This Row],[M1A]]="","",Table2[[#This Row],[M1A]]-Table2[[#This Row],[AWAL]])</f>
        <v/>
      </c>
      <c r="I951" s="36" t="str">
        <f>IF(Table2[[#This Row],[M2A]]="","",SUM(Table2[[#This Row],[M2A]]-(IF(Table2[[#This Row],[M1A]]="",Table2[[#This Row],[AWAL]],Table2[[#This Row],[M1A]]))))</f>
        <v/>
      </c>
      <c r="J951" s="37"/>
      <c r="K9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2" spans="1:15">
      <c r="A952" s="33">
        <f>IF(Table2[[#This Row],[TT]]&lt;1,"",COUNT(A$2:A951)+1)</f>
        <v>931</v>
      </c>
      <c r="B952" s="41" t="s">
        <v>1120</v>
      </c>
      <c r="C952" s="42">
        <v>3</v>
      </c>
      <c r="D952" s="42" t="s">
        <v>137</v>
      </c>
      <c r="E9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52" s="36" t="str">
        <f>IF(Table2[[#This Row],[M1A]]="","",Table2[[#This Row],[M1A]]-Table2[[#This Row],[AWAL]])</f>
        <v/>
      </c>
      <c r="I952" s="36" t="str">
        <f>IF(Table2[[#This Row],[M2A]]="","",SUM(Table2[[#This Row],[M2A]]-(IF(Table2[[#This Row],[M1A]]="",Table2[[#This Row],[AWAL]],Table2[[#This Row],[M1A]]))))</f>
        <v/>
      </c>
      <c r="J952" s="37"/>
      <c r="K9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3" spans="1:15">
      <c r="A953" s="33">
        <f>IF(Table2[[#This Row],[TT]]&lt;1,"",COUNT(A$2:A952)+1)</f>
        <v>932</v>
      </c>
      <c r="B953" s="34" t="s">
        <v>1121</v>
      </c>
      <c r="C953" s="35">
        <v>3</v>
      </c>
      <c r="D953" s="35" t="s">
        <v>137</v>
      </c>
      <c r="E9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53" s="36" t="str">
        <f>IF(Table2[[#This Row],[M1A]]="","",Table2[[#This Row],[M1A]]-Table2[[#This Row],[AWAL]])</f>
        <v/>
      </c>
      <c r="I953" s="36" t="str">
        <f>IF(Table2[[#This Row],[M2A]]="","",SUM(Table2[[#This Row],[M2A]]-(IF(Table2[[#This Row],[M1A]]="",Table2[[#This Row],[AWAL]],Table2[[#This Row],[M1A]]))))</f>
        <v/>
      </c>
      <c r="J953" s="37"/>
      <c r="K9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4" spans="1:15">
      <c r="A954" s="33">
        <f>IF(Table2[[#This Row],[TT]]&lt;1,"",COUNT(A$2:A953)+1)</f>
        <v>933</v>
      </c>
      <c r="B954" s="34" t="s">
        <v>1122</v>
      </c>
      <c r="C954" s="35">
        <v>1</v>
      </c>
      <c r="D954" s="35">
        <v>0</v>
      </c>
      <c r="E9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4" s="36" t="str">
        <f>IF(Table2[[#This Row],[M1A]]="","",Table2[[#This Row],[M1A]]-Table2[[#This Row],[AWAL]])</f>
        <v/>
      </c>
      <c r="I954" s="36" t="str">
        <f>IF(Table2[[#This Row],[M2A]]="","",SUM(Table2[[#This Row],[M2A]]-(IF(Table2[[#This Row],[M1A]]="",Table2[[#This Row],[AWAL]],Table2[[#This Row],[M1A]]))))</f>
        <v/>
      </c>
      <c r="J954" s="37"/>
      <c r="K9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5" spans="1:15">
      <c r="A955" s="33">
        <f>IF(Table2[[#This Row],[TT]]&lt;1,"",COUNT(A$2:A954)+1)</f>
        <v>934</v>
      </c>
      <c r="B955" s="34" t="s">
        <v>1123</v>
      </c>
      <c r="C955" s="35">
        <v>3</v>
      </c>
      <c r="D955" s="35" t="s">
        <v>135</v>
      </c>
      <c r="E9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55" s="36" t="str">
        <f>IF(Table2[[#This Row],[M1A]]="","",Table2[[#This Row],[M1A]]-Table2[[#This Row],[AWAL]])</f>
        <v/>
      </c>
      <c r="I955" s="36" t="str">
        <f>IF(Table2[[#This Row],[M2A]]="","",SUM(Table2[[#This Row],[M2A]]-(IF(Table2[[#This Row],[M1A]]="",Table2[[#This Row],[AWAL]],Table2[[#This Row],[M1A]]))))</f>
        <v/>
      </c>
      <c r="J955" s="37"/>
      <c r="K9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6" spans="1:15">
      <c r="A956" s="33">
        <f>IF(Table2[[#This Row],[TT]]&lt;1,"",COUNT(A$2:A955)+1)</f>
        <v>935</v>
      </c>
      <c r="B956" s="34" t="s">
        <v>1124</v>
      </c>
      <c r="C956" s="35">
        <v>2</v>
      </c>
      <c r="D956" s="35" t="s">
        <v>135</v>
      </c>
      <c r="E9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6" s="36" t="str">
        <f>IF(Table2[[#This Row],[M1A]]="","",Table2[[#This Row],[M1A]]-Table2[[#This Row],[AWAL]])</f>
        <v/>
      </c>
      <c r="I956" s="36" t="str">
        <f>IF(Table2[[#This Row],[M2A]]="","",SUM(Table2[[#This Row],[M2A]]-(IF(Table2[[#This Row],[M1A]]="",Table2[[#This Row],[AWAL]],Table2[[#This Row],[M1A]]))))</f>
        <v/>
      </c>
      <c r="J956" s="37"/>
      <c r="K9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7" spans="1:15">
      <c r="A957" s="33">
        <f>IF(Table2[[#This Row],[TT]]&lt;1,"",COUNT(A$2:A956)+1)</f>
        <v>936</v>
      </c>
      <c r="B957" s="34" t="s">
        <v>1125</v>
      </c>
      <c r="C957" s="35">
        <v>2</v>
      </c>
      <c r="D957" s="35" t="s">
        <v>186</v>
      </c>
      <c r="E9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7" s="36" t="str">
        <f>IF(Table2[[#This Row],[M1A]]="","",Table2[[#This Row],[M1A]]-Table2[[#This Row],[AWAL]])</f>
        <v/>
      </c>
      <c r="I957" s="36" t="str">
        <f>IF(Table2[[#This Row],[M2A]]="","",SUM(Table2[[#This Row],[M2A]]-(IF(Table2[[#This Row],[M1A]]="",Table2[[#This Row],[AWAL]],Table2[[#This Row],[M1A]]))))</f>
        <v/>
      </c>
      <c r="J957" s="37"/>
      <c r="K9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8" spans="1:15">
      <c r="A958" s="33">
        <f>IF(Table2[[#This Row],[TT]]&lt;1,"",COUNT(A$2:A957)+1)</f>
        <v>937</v>
      </c>
      <c r="B958" s="34" t="s">
        <v>1126</v>
      </c>
      <c r="C958" s="35">
        <v>8</v>
      </c>
      <c r="D958" s="35" t="s">
        <v>78</v>
      </c>
      <c r="E9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58" s="36" t="str">
        <f>IF(Table2[[#This Row],[M1A]]="","",Table2[[#This Row],[M1A]]-Table2[[#This Row],[AWAL]])</f>
        <v/>
      </c>
      <c r="I958" s="36" t="str">
        <f>IF(Table2[[#This Row],[M2A]]="","",SUM(Table2[[#This Row],[M2A]]-(IF(Table2[[#This Row],[M1A]]="",Table2[[#This Row],[AWAL]],Table2[[#This Row],[M1A]]))))</f>
        <v/>
      </c>
      <c r="J958" s="37"/>
      <c r="K9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59" spans="1:15">
      <c r="A959" s="33">
        <f>IF(Table2[[#This Row],[TT]]&lt;1,"",COUNT(A$2:A958)+1)</f>
        <v>938</v>
      </c>
      <c r="B959" s="34" t="s">
        <v>1127</v>
      </c>
      <c r="C959" s="35">
        <v>14</v>
      </c>
      <c r="D959" s="35" t="s">
        <v>78</v>
      </c>
      <c r="E9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59" s="36" t="str">
        <f>IF(Table2[[#This Row],[M1A]]="","",Table2[[#This Row],[M1A]]-Table2[[#This Row],[AWAL]])</f>
        <v/>
      </c>
      <c r="I959" s="36" t="str">
        <f>IF(Table2[[#This Row],[M2A]]="","",SUM(Table2[[#This Row],[M2A]]-(IF(Table2[[#This Row],[M1A]]="",Table2[[#This Row],[AWAL]],Table2[[#This Row],[M1A]]))))</f>
        <v/>
      </c>
      <c r="J959" s="37"/>
      <c r="K9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0" spans="1:15">
      <c r="A960" s="33">
        <f>IF(Table2[[#This Row],[TT]]&lt;1,"",COUNT(A$2:A959)+1)</f>
        <v>939</v>
      </c>
      <c r="B960" s="34" t="s">
        <v>1128</v>
      </c>
      <c r="C960" s="35">
        <v>4</v>
      </c>
      <c r="D960" s="35" t="s">
        <v>67</v>
      </c>
      <c r="E9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60" s="36" t="str">
        <f>IF(Table2[[#This Row],[M1A]]="","",Table2[[#This Row],[M1A]]-Table2[[#This Row],[AWAL]])</f>
        <v/>
      </c>
      <c r="I960" s="36" t="str">
        <f>IF(Table2[[#This Row],[M2A]]="","",SUM(Table2[[#This Row],[M2A]]-(IF(Table2[[#This Row],[M1A]]="",Table2[[#This Row],[AWAL]],Table2[[#This Row],[M1A]]))))</f>
        <v/>
      </c>
      <c r="J960" s="37"/>
      <c r="K9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1" spans="1:15">
      <c r="A961" s="33">
        <f>IF(Table2[[#This Row],[TT]]&lt;1,"",COUNT(A$2:A960)+1)</f>
        <v>940</v>
      </c>
      <c r="B961" s="34" t="s">
        <v>1129</v>
      </c>
      <c r="C961" s="35">
        <v>4</v>
      </c>
      <c r="D961" s="35" t="s">
        <v>186</v>
      </c>
      <c r="E9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61" s="36" t="str">
        <f>IF(Table2[[#This Row],[M1A]]="","",Table2[[#This Row],[M1A]]-Table2[[#This Row],[AWAL]])</f>
        <v/>
      </c>
      <c r="I961" s="36" t="str">
        <f>IF(Table2[[#This Row],[M2A]]="","",SUM(Table2[[#This Row],[M2A]]-(IF(Table2[[#This Row],[M1A]]="",Table2[[#This Row],[AWAL]],Table2[[#This Row],[M1A]]))))</f>
        <v/>
      </c>
      <c r="J961" s="37"/>
      <c r="K9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2" spans="1:15">
      <c r="A962" s="33">
        <f>IF(Table2[[#This Row],[TT]]&lt;1,"",COUNT(A$2:A961)+1)</f>
        <v>941</v>
      </c>
      <c r="B962" s="34" t="s">
        <v>1130</v>
      </c>
      <c r="C962" s="35">
        <v>7</v>
      </c>
      <c r="D962" s="35" t="s">
        <v>32</v>
      </c>
      <c r="E9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62" s="36" t="str">
        <f>IF(Table2[[#This Row],[M1A]]="","",Table2[[#This Row],[M1A]]-Table2[[#This Row],[AWAL]])</f>
        <v/>
      </c>
      <c r="I962" s="36" t="str">
        <f>IF(Table2[[#This Row],[M2A]]="","",SUM(Table2[[#This Row],[M2A]]-(IF(Table2[[#This Row],[M1A]]="",Table2[[#This Row],[AWAL]],Table2[[#This Row],[M1A]]))))</f>
        <v/>
      </c>
      <c r="J962" s="37"/>
      <c r="K9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3" spans="1:15">
      <c r="A963" s="33">
        <f>IF(Table2[[#This Row],[TT]]&lt;1,"",COUNT(A$2:A962)+1)</f>
        <v>942</v>
      </c>
      <c r="B963" s="34" t="s">
        <v>1131</v>
      </c>
      <c r="C963" s="35">
        <v>14</v>
      </c>
      <c r="D963" s="35" t="s">
        <v>32</v>
      </c>
      <c r="E9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63" s="36" t="str">
        <f>IF(Table2[[#This Row],[M1A]]="","",Table2[[#This Row],[M1A]]-Table2[[#This Row],[AWAL]])</f>
        <v/>
      </c>
      <c r="I963" s="36" t="str">
        <f>IF(Table2[[#This Row],[M2A]]="","",SUM(Table2[[#This Row],[M2A]]-(IF(Table2[[#This Row],[M1A]]="",Table2[[#This Row],[AWAL]],Table2[[#This Row],[M1A]]))))</f>
        <v/>
      </c>
      <c r="J963" s="37"/>
      <c r="K9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4" spans="1:15">
      <c r="A964" s="33">
        <f>IF(Table2[[#This Row],[TT]]&lt;1,"",COUNT(A$2:A963)+1)</f>
        <v>943</v>
      </c>
      <c r="B964" s="34" t="s">
        <v>1132</v>
      </c>
      <c r="C964" s="35">
        <v>3</v>
      </c>
      <c r="D964" s="35" t="s">
        <v>67</v>
      </c>
      <c r="E9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64" s="36" t="str">
        <f>IF(Table2[[#This Row],[M1A]]="","",Table2[[#This Row],[M1A]]-Table2[[#This Row],[AWAL]])</f>
        <v/>
      </c>
      <c r="I964" s="36" t="str">
        <f>IF(Table2[[#This Row],[M2A]]="","",SUM(Table2[[#This Row],[M2A]]-(IF(Table2[[#This Row],[M1A]]="",Table2[[#This Row],[AWAL]],Table2[[#This Row],[M1A]]))))</f>
        <v/>
      </c>
      <c r="J964" s="37"/>
      <c r="K9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5" spans="1:15">
      <c r="A965" s="33">
        <f>IF(Table2[[#This Row],[TT]]&lt;1,"",COUNT(A$2:A964)+1)</f>
        <v>944</v>
      </c>
      <c r="B965" s="34" t="s">
        <v>1133</v>
      </c>
      <c r="C965" s="35">
        <v>5</v>
      </c>
      <c r="D965" s="35" t="s">
        <v>78</v>
      </c>
      <c r="E9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65" s="36" t="str">
        <f>IF(Table2[[#This Row],[M1A]]="","",Table2[[#This Row],[M1A]]-Table2[[#This Row],[AWAL]])</f>
        <v/>
      </c>
      <c r="I965" s="36" t="str">
        <f>IF(Table2[[#This Row],[M2A]]="","",SUM(Table2[[#This Row],[M2A]]-(IF(Table2[[#This Row],[M1A]]="",Table2[[#This Row],[AWAL]],Table2[[#This Row],[M1A]]))))</f>
        <v/>
      </c>
      <c r="J965" s="37"/>
      <c r="K9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6" spans="1:15">
      <c r="A966" s="33">
        <f>IF(Table2[[#This Row],[TT]]&lt;1,"",COUNT(A$2:A965)+1)</f>
        <v>945</v>
      </c>
      <c r="B966" s="34" t="s">
        <v>1134</v>
      </c>
      <c r="C966" s="35">
        <v>4</v>
      </c>
      <c r="D966" s="35" t="s">
        <v>78</v>
      </c>
      <c r="E9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66" s="36" t="str">
        <f>IF(Table2[[#This Row],[M1A]]="","",Table2[[#This Row],[M1A]]-Table2[[#This Row],[AWAL]])</f>
        <v/>
      </c>
      <c r="I966" s="36" t="str">
        <f>IF(Table2[[#This Row],[M2A]]="","",SUM(Table2[[#This Row],[M2A]]-(IF(Table2[[#This Row],[M1A]]="",Table2[[#This Row],[AWAL]],Table2[[#This Row],[M1A]]))))</f>
        <v/>
      </c>
      <c r="J966" s="37"/>
      <c r="K9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7" spans="1:15">
      <c r="A967" s="33">
        <f>IF(Table2[[#This Row],[TT]]&lt;1,"",COUNT(A$2:A966)+1)</f>
        <v>946</v>
      </c>
      <c r="B967" s="34" t="s">
        <v>1135</v>
      </c>
      <c r="C967" s="35">
        <v>1</v>
      </c>
      <c r="D967" s="35" t="s">
        <v>43</v>
      </c>
      <c r="E9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7" s="36" t="str">
        <f>IF(Table2[[#This Row],[M1A]]="","",Table2[[#This Row],[M1A]]-Table2[[#This Row],[AWAL]])</f>
        <v/>
      </c>
      <c r="I967" s="36" t="str">
        <f>IF(Table2[[#This Row],[M2A]]="","",SUM(Table2[[#This Row],[M2A]]-(IF(Table2[[#This Row],[M1A]]="",Table2[[#This Row],[AWAL]],Table2[[#This Row],[M1A]]))))</f>
        <v/>
      </c>
      <c r="J967" s="37"/>
      <c r="K9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8" spans="1:15">
      <c r="A968" s="33">
        <f>IF(Table2[[#This Row],[TT]]&lt;1,"",COUNT(A$2:A967)+1)</f>
        <v>947</v>
      </c>
      <c r="B968" s="34" t="s">
        <v>1136</v>
      </c>
      <c r="C968" s="35">
        <v>3</v>
      </c>
      <c r="D968" s="35">
        <v>0</v>
      </c>
      <c r="E9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68" s="36" t="str">
        <f>IF(Table2[[#This Row],[M1A]]="","",Table2[[#This Row],[M1A]]-Table2[[#This Row],[AWAL]])</f>
        <v/>
      </c>
      <c r="I968" s="36" t="str">
        <f>IF(Table2[[#This Row],[M2A]]="","",SUM(Table2[[#This Row],[M2A]]-(IF(Table2[[#This Row],[M1A]]="",Table2[[#This Row],[AWAL]],Table2[[#This Row],[M1A]]))))</f>
        <v/>
      </c>
      <c r="J968" s="37"/>
      <c r="K9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69" spans="1:15">
      <c r="A969" s="33">
        <f>IF(Table2[[#This Row],[TT]]&lt;1,"",COUNT(A$2:A968)+1)</f>
        <v>948</v>
      </c>
      <c r="B969" s="34" t="s">
        <v>1137</v>
      </c>
      <c r="C969" s="35">
        <v>4</v>
      </c>
      <c r="D969" s="35" t="s">
        <v>1138</v>
      </c>
      <c r="E9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69" s="36" t="str">
        <f>IF(Table2[[#This Row],[M1A]]="","",Table2[[#This Row],[M1A]]-Table2[[#This Row],[AWAL]])</f>
        <v/>
      </c>
      <c r="I969" s="36" t="str">
        <f>IF(Table2[[#This Row],[M2A]]="","",SUM(Table2[[#This Row],[M2A]]-(IF(Table2[[#This Row],[M1A]]="",Table2[[#This Row],[AWAL]],Table2[[#This Row],[M1A]]))))</f>
        <v/>
      </c>
      <c r="J969" s="37"/>
      <c r="K9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0" spans="1:15">
      <c r="A970" s="33">
        <f>IF(Table2[[#This Row],[TT]]&lt;1,"",COUNT(A$2:A969)+1)</f>
        <v>949</v>
      </c>
      <c r="B970" s="34" t="s">
        <v>1139</v>
      </c>
      <c r="C970" s="35">
        <v>43</v>
      </c>
      <c r="D970" s="35" t="s">
        <v>135</v>
      </c>
      <c r="E9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970" s="36" t="str">
        <f>IF(Table2[[#This Row],[M1A]]="","",Table2[[#This Row],[M1A]]-Table2[[#This Row],[AWAL]])</f>
        <v/>
      </c>
      <c r="I970" s="36" t="str">
        <f>IF(Table2[[#This Row],[M2A]]="","",SUM(Table2[[#This Row],[M2A]]-(IF(Table2[[#This Row],[M1A]]="",Table2[[#This Row],[AWAL]],Table2[[#This Row],[M1A]]))))</f>
        <v/>
      </c>
      <c r="J970" s="37"/>
      <c r="K9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1" spans="1:15">
      <c r="A971" s="33">
        <f>IF(Table2[[#This Row],[TT]]&lt;1,"",COUNT(A$2:A970)+1)</f>
        <v>950</v>
      </c>
      <c r="B971" s="34" t="s">
        <v>1140</v>
      </c>
      <c r="C971" s="35">
        <v>1</v>
      </c>
      <c r="D971" s="35" t="s">
        <v>120</v>
      </c>
      <c r="E9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1" s="36" t="str">
        <f>IF(Table2[[#This Row],[M1A]]="","",Table2[[#This Row],[M1A]]-Table2[[#This Row],[AWAL]])</f>
        <v/>
      </c>
      <c r="I971" s="36" t="str">
        <f>IF(Table2[[#This Row],[M2A]]="","",SUM(Table2[[#This Row],[M2A]]-(IF(Table2[[#This Row],[M1A]]="",Table2[[#This Row],[AWAL]],Table2[[#This Row],[M1A]]))))</f>
        <v/>
      </c>
      <c r="J971" s="37"/>
      <c r="K9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2" spans="1:15">
      <c r="A972" s="33">
        <f>IF(Table2[[#This Row],[TT]]&lt;1,"",COUNT(A$2:A971)+1)</f>
        <v>951</v>
      </c>
      <c r="B972" s="34" t="s">
        <v>1141</v>
      </c>
      <c r="C972" s="35">
        <v>4</v>
      </c>
      <c r="D972" s="35" t="s">
        <v>958</v>
      </c>
      <c r="E9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72" s="36" t="str">
        <f>IF(Table2[[#This Row],[M1A]]="","",Table2[[#This Row],[M1A]]-Table2[[#This Row],[AWAL]])</f>
        <v/>
      </c>
      <c r="I972" s="36" t="str">
        <f>IF(Table2[[#This Row],[M2A]]="","",SUM(Table2[[#This Row],[M2A]]-(IF(Table2[[#This Row],[M1A]]="",Table2[[#This Row],[AWAL]],Table2[[#This Row],[M1A]]))))</f>
        <v/>
      </c>
      <c r="J972" s="37"/>
      <c r="K9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3" spans="1:15">
      <c r="A973" s="33">
        <f>IF(Table2[[#This Row],[TT]]&lt;1,"",COUNT(A$2:A972)+1)</f>
        <v>952</v>
      </c>
      <c r="B973" s="34" t="s">
        <v>1142</v>
      </c>
      <c r="C973" s="35">
        <v>3</v>
      </c>
      <c r="D973" s="35" t="s">
        <v>120</v>
      </c>
      <c r="E9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73" s="36" t="str">
        <f>IF(Table2[[#This Row],[M1A]]="","",Table2[[#This Row],[M1A]]-Table2[[#This Row],[AWAL]])</f>
        <v/>
      </c>
      <c r="I973" s="36" t="str">
        <f>IF(Table2[[#This Row],[M2A]]="","",SUM(Table2[[#This Row],[M2A]]-(IF(Table2[[#This Row],[M1A]]="",Table2[[#This Row],[AWAL]],Table2[[#This Row],[M1A]]))))</f>
        <v/>
      </c>
      <c r="J973" s="37"/>
      <c r="K9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4" spans="1:15">
      <c r="A974" s="33">
        <f>IF(Table2[[#This Row],[TT]]&lt;1,"",COUNT(A$2:A973)+1)</f>
        <v>953</v>
      </c>
      <c r="B974" s="34" t="s">
        <v>1143</v>
      </c>
      <c r="C974" s="35">
        <v>17</v>
      </c>
      <c r="D974" s="35" t="s">
        <v>120</v>
      </c>
      <c r="E9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974" s="36" t="str">
        <f>IF(Table2[[#This Row],[M1A]]="","",Table2[[#This Row],[M1A]]-Table2[[#This Row],[AWAL]])</f>
        <v/>
      </c>
      <c r="I974" s="36" t="str">
        <f>IF(Table2[[#This Row],[M2A]]="","",SUM(Table2[[#This Row],[M2A]]-(IF(Table2[[#This Row],[M1A]]="",Table2[[#This Row],[AWAL]],Table2[[#This Row],[M1A]]))))</f>
        <v/>
      </c>
      <c r="J974" s="37"/>
      <c r="K9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5" spans="1:15">
      <c r="A975" s="33">
        <f>IF(Table2[[#This Row],[TT]]&lt;1,"",COUNT(A$2:A974)+1)</f>
        <v>954</v>
      </c>
      <c r="B975" s="34" t="s">
        <v>1144</v>
      </c>
      <c r="C975" s="35">
        <v>15</v>
      </c>
      <c r="D975" s="35" t="s">
        <v>120</v>
      </c>
      <c r="E9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975" s="36" t="str">
        <f>IF(Table2[[#This Row],[M1A]]="","",Table2[[#This Row],[M1A]]-Table2[[#This Row],[AWAL]])</f>
        <v/>
      </c>
      <c r="I975" s="36" t="str">
        <f>IF(Table2[[#This Row],[M2A]]="","",SUM(Table2[[#This Row],[M2A]]-(IF(Table2[[#This Row],[M1A]]="",Table2[[#This Row],[AWAL]],Table2[[#This Row],[M1A]]))))</f>
        <v/>
      </c>
      <c r="J975" s="37"/>
      <c r="K9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6" spans="1:15">
      <c r="A976" s="33">
        <f>IF(Table2[[#This Row],[TT]]&lt;1,"",COUNT(A$2:A975)+1)</f>
        <v>955</v>
      </c>
      <c r="B976" s="34" t="s">
        <v>1145</v>
      </c>
      <c r="C976" s="35">
        <v>15</v>
      </c>
      <c r="D976" s="35" t="s">
        <v>120</v>
      </c>
      <c r="E9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976" s="36" t="str">
        <f>IF(Table2[[#This Row],[M1A]]="","",Table2[[#This Row],[M1A]]-Table2[[#This Row],[AWAL]])</f>
        <v/>
      </c>
      <c r="I976" s="36" t="str">
        <f>IF(Table2[[#This Row],[M2A]]="","",SUM(Table2[[#This Row],[M2A]]-(IF(Table2[[#This Row],[M1A]]="",Table2[[#This Row],[AWAL]],Table2[[#This Row],[M1A]]))))</f>
        <v/>
      </c>
      <c r="J976" s="37"/>
      <c r="K9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7" spans="1:15">
      <c r="A977" s="33">
        <f>IF(Table2[[#This Row],[TT]]&lt;1,"",COUNT(A$2:A976)+1)</f>
        <v>956</v>
      </c>
      <c r="B977" s="34" t="s">
        <v>1146</v>
      </c>
      <c r="C977" s="35">
        <v>14</v>
      </c>
      <c r="D977" s="35" t="s">
        <v>120</v>
      </c>
      <c r="E9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77" s="36" t="str">
        <f>IF(Table2[[#This Row],[M1A]]="","",Table2[[#This Row],[M1A]]-Table2[[#This Row],[AWAL]])</f>
        <v/>
      </c>
      <c r="I977" s="36" t="str">
        <f>IF(Table2[[#This Row],[M2A]]="","",SUM(Table2[[#This Row],[M2A]]-(IF(Table2[[#This Row],[M1A]]="",Table2[[#This Row],[AWAL]],Table2[[#This Row],[M1A]]))))</f>
        <v/>
      </c>
      <c r="J977" s="37"/>
      <c r="K9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8" spans="1:15">
      <c r="A978" s="33">
        <f>IF(Table2[[#This Row],[TT]]&lt;1,"",COUNT(A$2:A977)+1)</f>
        <v>957</v>
      </c>
      <c r="B978" s="34" t="s">
        <v>1147</v>
      </c>
      <c r="C978" s="35">
        <v>5</v>
      </c>
      <c r="D978" s="35" t="s">
        <v>135</v>
      </c>
      <c r="E9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78" s="36" t="str">
        <f>IF(Table2[[#This Row],[M1A]]="","",Table2[[#This Row],[M1A]]-Table2[[#This Row],[AWAL]])</f>
        <v/>
      </c>
      <c r="I978" s="36" t="str">
        <f>IF(Table2[[#This Row],[M2A]]="","",SUM(Table2[[#This Row],[M2A]]-(IF(Table2[[#This Row],[M1A]]="",Table2[[#This Row],[AWAL]],Table2[[#This Row],[M1A]]))))</f>
        <v/>
      </c>
      <c r="J978" s="37"/>
      <c r="K9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79" spans="1:15">
      <c r="A979" s="33">
        <f>IF(Table2[[#This Row],[TT]]&lt;1,"",COUNT(A$2:A978)+1)</f>
        <v>958</v>
      </c>
      <c r="B979" s="34" t="s">
        <v>1148</v>
      </c>
      <c r="C979" s="35">
        <v>4</v>
      </c>
      <c r="D979" s="35" t="s">
        <v>135</v>
      </c>
      <c r="E9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79" s="36" t="str">
        <f>IF(Table2[[#This Row],[M1A]]="","",Table2[[#This Row],[M1A]]-Table2[[#This Row],[AWAL]])</f>
        <v/>
      </c>
      <c r="I979" s="36" t="str">
        <f>IF(Table2[[#This Row],[M2A]]="","",SUM(Table2[[#This Row],[M2A]]-(IF(Table2[[#This Row],[M1A]]="",Table2[[#This Row],[AWAL]],Table2[[#This Row],[M1A]]))))</f>
        <v/>
      </c>
      <c r="J979" s="37"/>
      <c r="K9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0" spans="1:15">
      <c r="A980" s="33">
        <f>IF(Table2[[#This Row],[TT]]&lt;1,"",COUNT(A$2:A979)+1)</f>
        <v>959</v>
      </c>
      <c r="B980" s="34" t="s">
        <v>1149</v>
      </c>
      <c r="C980" s="35">
        <v>9</v>
      </c>
      <c r="D980" s="35" t="s">
        <v>120</v>
      </c>
      <c r="E9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80" s="36" t="str">
        <f>IF(Table2[[#This Row],[M1A]]="","",Table2[[#This Row],[M1A]]-Table2[[#This Row],[AWAL]])</f>
        <v/>
      </c>
      <c r="I980" s="36" t="str">
        <f>IF(Table2[[#This Row],[M2A]]="","",SUM(Table2[[#This Row],[M2A]]-(IF(Table2[[#This Row],[M1A]]="",Table2[[#This Row],[AWAL]],Table2[[#This Row],[M1A]]))))</f>
        <v/>
      </c>
      <c r="J980" s="37"/>
      <c r="K9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1" spans="1:15">
      <c r="A981" s="33">
        <f>IF(Table2[[#This Row],[TT]]&lt;1,"",COUNT(A$2:A980)+1)</f>
        <v>960</v>
      </c>
      <c r="B981" s="34" t="s">
        <v>1150</v>
      </c>
      <c r="C981" s="35">
        <v>4</v>
      </c>
      <c r="D981" s="35" t="s">
        <v>120</v>
      </c>
      <c r="E9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81" s="36" t="str">
        <f>IF(Table2[[#This Row],[M1A]]="","",Table2[[#This Row],[M1A]]-Table2[[#This Row],[AWAL]])</f>
        <v/>
      </c>
      <c r="I981" s="36" t="str">
        <f>IF(Table2[[#This Row],[M2A]]="","",SUM(Table2[[#This Row],[M2A]]-(IF(Table2[[#This Row],[M1A]]="",Table2[[#This Row],[AWAL]],Table2[[#This Row],[M1A]]))))</f>
        <v/>
      </c>
      <c r="J981" s="37"/>
      <c r="K9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2" spans="1:15">
      <c r="A982" s="33">
        <f>IF(Table2[[#This Row],[TT]]&lt;1,"",COUNT(A$2:A981)+1)</f>
        <v>961</v>
      </c>
      <c r="B982" s="34" t="s">
        <v>1151</v>
      </c>
      <c r="C982" s="35">
        <v>3</v>
      </c>
      <c r="D982" s="35" t="s">
        <v>86</v>
      </c>
      <c r="E9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82" s="36" t="str">
        <f>IF(Table2[[#This Row],[M1A]]="","",Table2[[#This Row],[M1A]]-Table2[[#This Row],[AWAL]])</f>
        <v/>
      </c>
      <c r="I982" s="36" t="str">
        <f>IF(Table2[[#This Row],[M2A]]="","",SUM(Table2[[#This Row],[M2A]]-(IF(Table2[[#This Row],[M1A]]="",Table2[[#This Row],[AWAL]],Table2[[#This Row],[M1A]]))))</f>
        <v/>
      </c>
      <c r="J982" s="37"/>
      <c r="K9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3" spans="1:15">
      <c r="A983" s="33">
        <f>IF(Table2[[#This Row],[TT]]&lt;1,"",COUNT(A$2:A982)+1)</f>
        <v>962</v>
      </c>
      <c r="B983" s="34" t="s">
        <v>1152</v>
      </c>
      <c r="C983" s="35">
        <v>6</v>
      </c>
      <c r="D983" s="35" t="s">
        <v>196</v>
      </c>
      <c r="E9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83" s="36" t="str">
        <f>IF(Table2[[#This Row],[M1A]]="","",Table2[[#This Row],[M1A]]-Table2[[#This Row],[AWAL]])</f>
        <v/>
      </c>
      <c r="I983" s="36" t="str">
        <f>IF(Table2[[#This Row],[M2A]]="","",SUM(Table2[[#This Row],[M2A]]-(IF(Table2[[#This Row],[M1A]]="",Table2[[#This Row],[AWAL]],Table2[[#This Row],[M1A]]))))</f>
        <v/>
      </c>
      <c r="J983" s="37"/>
      <c r="K9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4" spans="1:15">
      <c r="A984" s="33">
        <f>IF(Table2[[#This Row],[TT]]&lt;1,"",COUNT(A$2:A983)+1)</f>
        <v>963</v>
      </c>
      <c r="B984" s="34" t="s">
        <v>1153</v>
      </c>
      <c r="C984" s="35">
        <v>1</v>
      </c>
      <c r="D984" s="35" t="s">
        <v>196</v>
      </c>
      <c r="E9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4" s="36" t="str">
        <f>IF(Table2[[#This Row],[M1A]]="","",Table2[[#This Row],[M1A]]-Table2[[#This Row],[AWAL]])</f>
        <v/>
      </c>
      <c r="I984" s="36" t="str">
        <f>IF(Table2[[#This Row],[M2A]]="","",SUM(Table2[[#This Row],[M2A]]-(IF(Table2[[#This Row],[M1A]]="",Table2[[#This Row],[AWAL]],Table2[[#This Row],[M1A]]))))</f>
        <v/>
      </c>
      <c r="J984" s="37"/>
      <c r="K9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5" spans="1:15">
      <c r="A985" s="33">
        <f>IF(Table2[[#This Row],[TT]]&lt;1,"",COUNT(A$2:A984)+1)</f>
        <v>964</v>
      </c>
      <c r="B985" s="41" t="s">
        <v>1154</v>
      </c>
      <c r="C985" s="42">
        <v>6</v>
      </c>
      <c r="D985" s="42" t="s">
        <v>43</v>
      </c>
      <c r="E9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85" s="36" t="str">
        <f>IF(Table2[[#This Row],[M1A]]="","",Table2[[#This Row],[M1A]]-Table2[[#This Row],[AWAL]])</f>
        <v/>
      </c>
      <c r="I985" s="36" t="str">
        <f>IF(Table2[[#This Row],[M2A]]="","",SUM(Table2[[#This Row],[M2A]]-(IF(Table2[[#This Row],[M1A]]="",Table2[[#This Row],[AWAL]],Table2[[#This Row],[M1A]]))))</f>
        <v/>
      </c>
      <c r="J985" s="37"/>
      <c r="K9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6" spans="1:15">
      <c r="A986" s="33">
        <f>IF(Table2[[#This Row],[TT]]&lt;1,"",COUNT(A$2:A985)+1)</f>
        <v>965</v>
      </c>
      <c r="B986" s="34" t="s">
        <v>1155</v>
      </c>
      <c r="C986" s="35">
        <v>5</v>
      </c>
      <c r="D986" s="35" t="s">
        <v>1156</v>
      </c>
      <c r="E9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86" s="36" t="str">
        <f>IF(Table2[[#This Row],[M1A]]="","",Table2[[#This Row],[M1A]]-Table2[[#This Row],[AWAL]])</f>
        <v/>
      </c>
      <c r="I986" s="36" t="str">
        <f>IF(Table2[[#This Row],[M2A]]="","",SUM(Table2[[#This Row],[M2A]]-(IF(Table2[[#This Row],[M1A]]="",Table2[[#This Row],[AWAL]],Table2[[#This Row],[M1A]]))))</f>
        <v/>
      </c>
      <c r="J986" s="37"/>
      <c r="K9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7" spans="1:15">
      <c r="A987" s="33">
        <f>IF(Table2[[#This Row],[TT]]&lt;1,"",COUNT(A$2:A986)+1)</f>
        <v>966</v>
      </c>
      <c r="B987" s="34" t="s">
        <v>1157</v>
      </c>
      <c r="C987" s="35">
        <v>5</v>
      </c>
      <c r="D987" s="35" t="s">
        <v>1138</v>
      </c>
      <c r="E9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87" s="36" t="str">
        <f>IF(Table2[[#This Row],[M1A]]="","",Table2[[#This Row],[M1A]]-Table2[[#This Row],[AWAL]])</f>
        <v/>
      </c>
      <c r="I987" s="36" t="str">
        <f>IF(Table2[[#This Row],[M2A]]="","",SUM(Table2[[#This Row],[M2A]]-(IF(Table2[[#This Row],[M1A]]="",Table2[[#This Row],[AWAL]],Table2[[#This Row],[M1A]]))))</f>
        <v/>
      </c>
      <c r="J987" s="37"/>
      <c r="K9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8" spans="1:15">
      <c r="A988" s="33">
        <f>IF(Table2[[#This Row],[TT]]&lt;1,"",COUNT(A$2:A987)+1)</f>
        <v>967</v>
      </c>
      <c r="B988" s="34" t="s">
        <v>1158</v>
      </c>
      <c r="C988" s="35">
        <v>5</v>
      </c>
      <c r="D988" s="35" t="s">
        <v>43</v>
      </c>
      <c r="E9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88" s="36" t="str">
        <f>IF(Table2[[#This Row],[M1A]]="","",Table2[[#This Row],[M1A]]-Table2[[#This Row],[AWAL]])</f>
        <v/>
      </c>
      <c r="I988" s="36" t="str">
        <f>IF(Table2[[#This Row],[M2A]]="","",SUM(Table2[[#This Row],[M2A]]-(IF(Table2[[#This Row],[M1A]]="",Table2[[#This Row],[AWAL]],Table2[[#This Row],[M1A]]))))</f>
        <v/>
      </c>
      <c r="J988" s="37"/>
      <c r="K9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89" spans="1:15">
      <c r="A989" s="33">
        <f>IF(Table2[[#This Row],[TT]]&lt;1,"",COUNT(A$2:A988)+1)</f>
        <v>968</v>
      </c>
      <c r="B989" s="34" t="s">
        <v>1159</v>
      </c>
      <c r="C989" s="35">
        <v>1</v>
      </c>
      <c r="D989" s="35" t="s">
        <v>186</v>
      </c>
      <c r="E9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9" s="36" t="str">
        <f>IF(Table2[[#This Row],[M1A]]="","",Table2[[#This Row],[M1A]]-Table2[[#This Row],[AWAL]])</f>
        <v/>
      </c>
      <c r="I989" s="36" t="str">
        <f>IF(Table2[[#This Row],[M2A]]="","",SUM(Table2[[#This Row],[M2A]]-(IF(Table2[[#This Row],[M1A]]="",Table2[[#This Row],[AWAL]],Table2[[#This Row],[M1A]]))))</f>
        <v/>
      </c>
      <c r="J989" s="37"/>
      <c r="K9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0" spans="1:15">
      <c r="A990" s="33">
        <f>IF(Table2[[#This Row],[TT]]&lt;1,"",COUNT(A$2:A989)+1)</f>
        <v>969</v>
      </c>
      <c r="B990" s="34" t="s">
        <v>1160</v>
      </c>
      <c r="C990" s="35">
        <v>7</v>
      </c>
      <c r="D990" s="35" t="s">
        <v>86</v>
      </c>
      <c r="E9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990" s="36">
        <v>6</v>
      </c>
      <c r="G990" s="36">
        <f>IF(Table2[[#This Row],[M1A]]="","",Table2[[#This Row],[M1A]]-Table2[[#This Row],[AWAL]])</f>
        <v>-1</v>
      </c>
      <c r="I990" s="36" t="str">
        <f>IF(Table2[[#This Row],[M2A]]="","",SUM(Table2[[#This Row],[M2A]]-(IF(Table2[[#This Row],[M1A]]="",Table2[[#This Row],[AWAL]],Table2[[#This Row],[M1A]]))))</f>
        <v/>
      </c>
      <c r="J990" s="37"/>
      <c r="K9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9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991" spans="1:15">
      <c r="A991" s="33">
        <f>IF(Table2[[#This Row],[TT]]&lt;1,"",COUNT(A$2:A990)+1)</f>
        <v>970</v>
      </c>
      <c r="B991" s="34" t="s">
        <v>1161</v>
      </c>
      <c r="C991" s="35">
        <v>6</v>
      </c>
      <c r="D991" s="35" t="s">
        <v>86</v>
      </c>
      <c r="E9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91" s="36" t="str">
        <f>IF(Table2[[#This Row],[M1A]]="","",Table2[[#This Row],[M1A]]-Table2[[#This Row],[AWAL]])</f>
        <v/>
      </c>
      <c r="I991" s="36" t="str">
        <f>IF(Table2[[#This Row],[M2A]]="","",SUM(Table2[[#This Row],[M2A]]-(IF(Table2[[#This Row],[M1A]]="",Table2[[#This Row],[AWAL]],Table2[[#This Row],[M1A]]))))</f>
        <v/>
      </c>
      <c r="J991" s="37"/>
      <c r="K9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2" spans="1:15">
      <c r="A992" s="33">
        <f>IF(Table2[[#This Row],[TT]]&lt;1,"",COUNT(A$2:A991)+1)</f>
        <v>971</v>
      </c>
      <c r="B992" s="34" t="s">
        <v>1162</v>
      </c>
      <c r="C992" s="35">
        <v>1</v>
      </c>
      <c r="D992" s="35" t="s">
        <v>86</v>
      </c>
      <c r="E9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2" s="36" t="str">
        <f>IF(Table2[[#This Row],[M1A]]="","",Table2[[#This Row],[M1A]]-Table2[[#This Row],[AWAL]])</f>
        <v/>
      </c>
      <c r="I992" s="36" t="str">
        <f>IF(Table2[[#This Row],[M2A]]="","",SUM(Table2[[#This Row],[M2A]]-(IF(Table2[[#This Row],[M1A]]="",Table2[[#This Row],[AWAL]],Table2[[#This Row],[M1A]]))))</f>
        <v/>
      </c>
      <c r="J992" s="37"/>
      <c r="K9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3" spans="1:15">
      <c r="A993" s="33">
        <f>IF(Table2[[#This Row],[TT]]&lt;1,"",COUNT(A$2:A992)+1)</f>
        <v>972</v>
      </c>
      <c r="B993" s="34" t="s">
        <v>1163</v>
      </c>
      <c r="C993" s="35">
        <v>27</v>
      </c>
      <c r="D993" s="35" t="s">
        <v>86</v>
      </c>
      <c r="E9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F993" s="36">
        <v>25</v>
      </c>
      <c r="G993" s="36">
        <f>IF(Table2[[#This Row],[M1A]]="","",Table2[[#This Row],[M1A]]-Table2[[#This Row],[AWAL]])</f>
        <v>-2</v>
      </c>
      <c r="I993" s="36" t="str">
        <f>IF(Table2[[#This Row],[M2A]]="","",SUM(Table2[[#This Row],[M2A]]-(IF(Table2[[#This Row],[M1A]]="",Table2[[#This Row],[AWAL]],Table2[[#This Row],[M1A]]))))</f>
        <v/>
      </c>
      <c r="J993" s="37"/>
      <c r="K9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9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994" spans="1:15">
      <c r="A994" s="33">
        <f>IF(Table2[[#This Row],[TT]]&lt;1,"",COUNT(A$2:A993)+1)</f>
        <v>973</v>
      </c>
      <c r="B994" s="34" t="s">
        <v>1164</v>
      </c>
      <c r="C994" s="35">
        <v>1</v>
      </c>
      <c r="D994" s="35" t="s">
        <v>32</v>
      </c>
      <c r="E9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4" s="36" t="str">
        <f>IF(Table2[[#This Row],[M1A]]="","",Table2[[#This Row],[M1A]]-Table2[[#This Row],[AWAL]])</f>
        <v/>
      </c>
      <c r="I994" s="36" t="str">
        <f>IF(Table2[[#This Row],[M2A]]="","",SUM(Table2[[#This Row],[M2A]]-(IF(Table2[[#This Row],[M1A]]="",Table2[[#This Row],[AWAL]],Table2[[#This Row],[M1A]]))))</f>
        <v/>
      </c>
      <c r="J994" s="37"/>
      <c r="K9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5" spans="1:15">
      <c r="A995" s="33">
        <f>IF(Table2[[#This Row],[TT]]&lt;1,"",COUNT(A$2:A994)+1)</f>
        <v>974</v>
      </c>
      <c r="B995" s="34" t="s">
        <v>1165</v>
      </c>
      <c r="C995" s="35">
        <v>1</v>
      </c>
      <c r="D995" s="35" t="s">
        <v>178</v>
      </c>
      <c r="E9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5" s="36" t="str">
        <f>IF(Table2[[#This Row],[M1A]]="","",Table2[[#This Row],[M1A]]-Table2[[#This Row],[AWAL]])</f>
        <v/>
      </c>
      <c r="I995" s="36" t="str">
        <f>IF(Table2[[#This Row],[M2A]]="","",SUM(Table2[[#This Row],[M2A]]-(IF(Table2[[#This Row],[M1A]]="",Table2[[#This Row],[AWAL]],Table2[[#This Row],[M1A]]))))</f>
        <v/>
      </c>
      <c r="J995" s="37"/>
      <c r="K9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6" spans="1:15">
      <c r="A996" s="33">
        <f>IF(Table2[[#This Row],[TT]]&lt;1,"",COUNT(A$2:A995)+1)</f>
        <v>975</v>
      </c>
      <c r="B996" s="34" t="s">
        <v>1166</v>
      </c>
      <c r="C996" s="35">
        <v>44</v>
      </c>
      <c r="D996" s="35">
        <v>2000</v>
      </c>
      <c r="E9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996" s="36" t="str">
        <f>IF(Table2[[#This Row],[M1A]]="","",Table2[[#This Row],[M1A]]-Table2[[#This Row],[AWAL]])</f>
        <v/>
      </c>
      <c r="I996" s="36" t="str">
        <f>IF(Table2[[#This Row],[M2A]]="","",SUM(Table2[[#This Row],[M2A]]-(IF(Table2[[#This Row],[M1A]]="",Table2[[#This Row],[AWAL]],Table2[[#This Row],[M1A]]))))</f>
        <v/>
      </c>
      <c r="J996" s="37"/>
      <c r="K9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7" spans="1:15">
      <c r="A997" s="33">
        <f>IF(Table2[[#This Row],[TT]]&lt;1,"",COUNT(A$2:A996)+1)</f>
        <v>976</v>
      </c>
      <c r="B997" s="34" t="s">
        <v>1167</v>
      </c>
      <c r="C997" s="35">
        <v>43</v>
      </c>
      <c r="D997" s="35">
        <v>2000</v>
      </c>
      <c r="E9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997" s="36" t="str">
        <f>IF(Table2[[#This Row],[M1A]]="","",Table2[[#This Row],[M1A]]-Table2[[#This Row],[AWAL]])</f>
        <v/>
      </c>
      <c r="I997" s="36" t="str">
        <f>IF(Table2[[#This Row],[M2A]]="","",SUM(Table2[[#This Row],[M2A]]-(IF(Table2[[#This Row],[M1A]]="",Table2[[#This Row],[AWAL]],Table2[[#This Row],[M1A]]))))</f>
        <v/>
      </c>
      <c r="J997" s="37"/>
      <c r="K9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8" spans="1:15">
      <c r="A998" s="33">
        <f>IF(Table2[[#This Row],[TT]]&lt;1,"",COUNT(A$2:A997)+1)</f>
        <v>977</v>
      </c>
      <c r="B998" s="34" t="s">
        <v>1168</v>
      </c>
      <c r="C998" s="35">
        <v>45</v>
      </c>
      <c r="D998" s="35">
        <v>2000</v>
      </c>
      <c r="E9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998" s="36" t="str">
        <f>IF(Table2[[#This Row],[M1A]]="","",Table2[[#This Row],[M1A]]-Table2[[#This Row],[AWAL]])</f>
        <v/>
      </c>
      <c r="I998" s="36" t="str">
        <f>IF(Table2[[#This Row],[M2A]]="","",SUM(Table2[[#This Row],[M2A]]-(IF(Table2[[#This Row],[M1A]]="",Table2[[#This Row],[AWAL]],Table2[[#This Row],[M1A]]))))</f>
        <v/>
      </c>
      <c r="J998" s="37"/>
      <c r="K9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999" spans="1:15">
      <c r="A999" s="39">
        <f>IF(Table2[[#This Row],[TT]]&lt;1,"",COUNT(A$2:A998)+1)</f>
        <v>978</v>
      </c>
      <c r="B999" s="34" t="s">
        <v>1169</v>
      </c>
      <c r="C999" s="35">
        <v>47</v>
      </c>
      <c r="D999" s="35">
        <v>2000</v>
      </c>
      <c r="E99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G999" s="38" t="str">
        <f>IF(Table2[[#This Row],[M1A]]="","",Table2[[#This Row],[M1A]]-Table2[[#This Row],[AWAL]])</f>
        <v/>
      </c>
      <c r="I999" s="36" t="str">
        <f>IF(Table2[[#This Row],[M2A]]="","",SUM(Table2[[#This Row],[M2A]]-(IF(Table2[[#This Row],[M1A]]="",Table2[[#This Row],[AWAL]],Table2[[#This Row],[M1A]]))))</f>
        <v/>
      </c>
      <c r="J999" s="37"/>
      <c r="K9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9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9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0" spans="1:15">
      <c r="A1000" s="33">
        <f>IF(Table2[[#This Row],[TT]]&lt;1,"",COUNT(A$2:A999)+1)</f>
        <v>979</v>
      </c>
      <c r="B1000" s="34" t="s">
        <v>1170</v>
      </c>
      <c r="C1000" s="35">
        <v>45</v>
      </c>
      <c r="D1000" s="35">
        <v>2000</v>
      </c>
      <c r="E10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000" s="36" t="str">
        <f>IF(Table2[[#This Row],[M1A]]="","",Table2[[#This Row],[M1A]]-Table2[[#This Row],[AWAL]])</f>
        <v/>
      </c>
      <c r="I1000" s="36" t="str">
        <f>IF(Table2[[#This Row],[M2A]]="","",SUM(Table2[[#This Row],[M2A]]-(IF(Table2[[#This Row],[M1A]]="",Table2[[#This Row],[AWAL]],Table2[[#This Row],[M1A]]))))</f>
        <v/>
      </c>
      <c r="J1000" s="37"/>
      <c r="K10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1" spans="1:15">
      <c r="A1001" s="33">
        <f>IF(Table2[[#This Row],[TT]]&lt;1,"",COUNT(A$2:A1000)+1)</f>
        <v>980</v>
      </c>
      <c r="B1001" s="34" t="s">
        <v>1171</v>
      </c>
      <c r="C1001" s="35">
        <v>46</v>
      </c>
      <c r="D1001" s="35">
        <v>2000</v>
      </c>
      <c r="E10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001" s="36" t="str">
        <f>IF(Table2[[#This Row],[M1A]]="","",Table2[[#This Row],[M1A]]-Table2[[#This Row],[AWAL]])</f>
        <v/>
      </c>
      <c r="I1001" s="36" t="str">
        <f>IF(Table2[[#This Row],[M2A]]="","",SUM(Table2[[#This Row],[M2A]]-(IF(Table2[[#This Row],[M1A]]="",Table2[[#This Row],[AWAL]],Table2[[#This Row],[M1A]]))))</f>
        <v/>
      </c>
      <c r="J1001" s="37"/>
      <c r="K10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2" spans="1:15">
      <c r="A1002" s="33">
        <f>IF(Table2[[#This Row],[TT]]&lt;1,"",COUNT(A$2:A1001)+1)</f>
        <v>981</v>
      </c>
      <c r="B1002" s="34" t="s">
        <v>1172</v>
      </c>
      <c r="C1002" s="35">
        <v>2</v>
      </c>
      <c r="D1002" s="35">
        <v>8000</v>
      </c>
      <c r="E10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02" s="36" t="str">
        <f>IF(Table2[[#This Row],[M1A]]="","",Table2[[#This Row],[M1A]]-Table2[[#This Row],[AWAL]])</f>
        <v/>
      </c>
      <c r="I1002" s="36" t="str">
        <f>IF(Table2[[#This Row],[M2A]]="","",SUM(Table2[[#This Row],[M2A]]-(IF(Table2[[#This Row],[M1A]]="",Table2[[#This Row],[AWAL]],Table2[[#This Row],[M1A]]))))</f>
        <v/>
      </c>
      <c r="J1002" s="37"/>
      <c r="K10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3" spans="1:15">
      <c r="A1003" s="33">
        <f>IF(Table2[[#This Row],[TT]]&lt;1,"",COUNT(A$2:A1002)+1)</f>
        <v>982</v>
      </c>
      <c r="B1003" s="34" t="s">
        <v>1173</v>
      </c>
      <c r="C1003" s="35">
        <v>3</v>
      </c>
      <c r="D1003" s="35" t="s">
        <v>1174</v>
      </c>
      <c r="E10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03" s="36" t="str">
        <f>IF(Table2[[#This Row],[M1A]]="","",Table2[[#This Row],[M1A]]-Table2[[#This Row],[AWAL]])</f>
        <v/>
      </c>
      <c r="I1003" s="36" t="str">
        <f>IF(Table2[[#This Row],[M2A]]="","",SUM(Table2[[#This Row],[M2A]]-(IF(Table2[[#This Row],[M1A]]="",Table2[[#This Row],[AWAL]],Table2[[#This Row],[M1A]]))))</f>
        <v/>
      </c>
      <c r="J1003" s="37"/>
      <c r="K10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4" spans="1:15">
      <c r="A1004" s="33">
        <f>IF(Table2[[#This Row],[TT]]&lt;1,"",COUNT(A$2:A1003)+1)</f>
        <v>983</v>
      </c>
      <c r="B1004" s="34" t="s">
        <v>1175</v>
      </c>
      <c r="C1004" s="35">
        <v>4</v>
      </c>
      <c r="D1004" s="35" t="s">
        <v>1176</v>
      </c>
      <c r="E10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4" s="36" t="str">
        <f>IF(Table2[[#This Row],[M1A]]="","",Table2[[#This Row],[M1A]]-Table2[[#This Row],[AWAL]])</f>
        <v/>
      </c>
      <c r="I1004" s="36" t="str">
        <f>IF(Table2[[#This Row],[M2A]]="","",SUM(Table2[[#This Row],[M2A]]-(IF(Table2[[#This Row],[M1A]]="",Table2[[#This Row],[AWAL]],Table2[[#This Row],[M1A]]))))</f>
        <v/>
      </c>
      <c r="J1004" s="37"/>
      <c r="K10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5" spans="1:15">
      <c r="A1005" s="33">
        <f>IF(Table2[[#This Row],[TT]]&lt;1,"",COUNT(A$2:A1004)+1)</f>
        <v>984</v>
      </c>
      <c r="B1005" s="34" t="s">
        <v>1178</v>
      </c>
      <c r="C1005" s="35">
        <v>2</v>
      </c>
      <c r="D1005" s="35" t="s">
        <v>1177</v>
      </c>
      <c r="E10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05" s="36" t="str">
        <f>IF(Table2[[#This Row],[M1A]]="","",Table2[[#This Row],[M1A]]-Table2[[#This Row],[AWAL]])</f>
        <v/>
      </c>
      <c r="I1005" s="36" t="str">
        <f>IF(Table2[[#This Row],[M2A]]="","",SUM(Table2[[#This Row],[M2A]]-(IF(Table2[[#This Row],[M1A]]="",Table2[[#This Row],[AWAL]],Table2[[#This Row],[M1A]]))))</f>
        <v/>
      </c>
      <c r="J1005" s="37"/>
      <c r="K10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6" spans="1:15">
      <c r="A1006" s="33">
        <f>IF(Table2[[#This Row],[TT]]&lt;1,"",COUNT(A$2:A1005)+1)</f>
        <v>985</v>
      </c>
      <c r="B1006" s="34" t="s">
        <v>1179</v>
      </c>
      <c r="C1006" s="35">
        <v>15</v>
      </c>
      <c r="D1006" s="35">
        <v>3000</v>
      </c>
      <c r="E10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06" s="36" t="str">
        <f>IF(Table2[[#This Row],[M1A]]="","",Table2[[#This Row],[M1A]]-Table2[[#This Row],[AWAL]])</f>
        <v/>
      </c>
      <c r="I1006" s="36" t="str">
        <f>IF(Table2[[#This Row],[M2A]]="","",SUM(Table2[[#This Row],[M2A]]-(IF(Table2[[#This Row],[M1A]]="",Table2[[#This Row],[AWAL]],Table2[[#This Row],[M1A]]))))</f>
        <v/>
      </c>
      <c r="J1006" s="37"/>
      <c r="K10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7" spans="1:15">
      <c r="A1007" s="33">
        <f>IF(Table2[[#This Row],[TT]]&lt;1,"",COUNT(A$2:A1006)+1)</f>
        <v>986</v>
      </c>
      <c r="B1007" s="34" t="s">
        <v>1180</v>
      </c>
      <c r="C1007" s="35">
        <v>1</v>
      </c>
      <c r="D1007" s="35">
        <v>3000</v>
      </c>
      <c r="E10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7" s="36" t="str">
        <f>IF(Table2[[#This Row],[M1A]]="","",Table2[[#This Row],[M1A]]-Table2[[#This Row],[AWAL]])</f>
        <v/>
      </c>
      <c r="I1007" s="36" t="str">
        <f>IF(Table2[[#This Row],[M2A]]="","",SUM(Table2[[#This Row],[M2A]]-(IF(Table2[[#This Row],[M1A]]="",Table2[[#This Row],[AWAL]],Table2[[#This Row],[M1A]]))))</f>
        <v/>
      </c>
      <c r="J1007" s="37"/>
      <c r="K10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8" spans="1:15">
      <c r="A1008" s="33">
        <f>IF(Table2[[#This Row],[TT]]&lt;1,"",COUNT(A$2:A1007)+1)</f>
        <v>987</v>
      </c>
      <c r="B1008" s="34" t="s">
        <v>1181</v>
      </c>
      <c r="C1008" s="35">
        <v>7</v>
      </c>
      <c r="D1008" s="35" t="s">
        <v>400</v>
      </c>
      <c r="E10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08" s="36" t="str">
        <f>IF(Table2[[#This Row],[M1A]]="","",Table2[[#This Row],[M1A]]-Table2[[#This Row],[AWAL]])</f>
        <v/>
      </c>
      <c r="I1008" s="36" t="str">
        <f>IF(Table2[[#This Row],[M2A]]="","",SUM(Table2[[#This Row],[M2A]]-(IF(Table2[[#This Row],[M1A]]="",Table2[[#This Row],[AWAL]],Table2[[#This Row],[M1A]]))))</f>
        <v/>
      </c>
      <c r="J1008" s="37"/>
      <c r="K10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09" spans="1:15">
      <c r="A1009" s="33">
        <f>IF(Table2[[#This Row],[TT]]&lt;1,"",COUNT(A$2:A1008)+1)</f>
        <v>988</v>
      </c>
      <c r="B1009" s="41" t="s">
        <v>1182</v>
      </c>
      <c r="C1009" s="42">
        <v>3</v>
      </c>
      <c r="D1009" s="42" t="s">
        <v>1183</v>
      </c>
      <c r="E10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009" s="36">
        <v>2</v>
      </c>
      <c r="G1009" s="36">
        <f>IF(Table2[[#This Row],[M1A]]="","",Table2[[#This Row],[M1A]]-Table2[[#This Row],[AWAL]])</f>
        <v>-1</v>
      </c>
      <c r="I1009" s="36" t="str">
        <f>IF(Table2[[#This Row],[M2A]]="","",SUM(Table2[[#This Row],[M2A]]-(IF(Table2[[#This Row],[M1A]]="",Table2[[#This Row],[AWAL]],Table2[[#This Row],[M1A]]))))</f>
        <v/>
      </c>
      <c r="J1009" s="37"/>
      <c r="K10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10" spans="1:15">
      <c r="A1010" s="33">
        <f>IF(Table2[[#This Row],[TT]]&lt;1,"",COUNT(A$2:A1009)+1)</f>
        <v>989</v>
      </c>
      <c r="B1010" s="34" t="s">
        <v>1184</v>
      </c>
      <c r="C1010" s="35">
        <v>2</v>
      </c>
      <c r="D1010" s="35" t="s">
        <v>1090</v>
      </c>
      <c r="E10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10" s="36" t="str">
        <f>IF(Table2[[#This Row],[M1A]]="","",Table2[[#This Row],[M1A]]-Table2[[#This Row],[AWAL]])</f>
        <v/>
      </c>
      <c r="I1010" s="36" t="str">
        <f>IF(Table2[[#This Row],[M2A]]="","",SUM(Table2[[#This Row],[M2A]]-(IF(Table2[[#This Row],[M1A]]="",Table2[[#This Row],[AWAL]],Table2[[#This Row],[M1A]]))))</f>
        <v/>
      </c>
      <c r="J1010" s="37"/>
      <c r="K10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1" spans="1:15">
      <c r="A1011" s="33">
        <f>IF(Table2[[#This Row],[TT]]&lt;1,"",COUNT(A$2:A1010)+1)</f>
        <v>990</v>
      </c>
      <c r="B1011" s="34" t="s">
        <v>1185</v>
      </c>
      <c r="C1011" s="35">
        <v>1</v>
      </c>
      <c r="D1011" s="35" t="s">
        <v>124</v>
      </c>
      <c r="E10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1" s="36" t="str">
        <f>IF(Table2[[#This Row],[M1A]]="","",Table2[[#This Row],[M1A]]-Table2[[#This Row],[AWAL]])</f>
        <v/>
      </c>
      <c r="I1011" s="36" t="str">
        <f>IF(Table2[[#This Row],[M2A]]="","",SUM(Table2[[#This Row],[M2A]]-(IF(Table2[[#This Row],[M1A]]="",Table2[[#This Row],[AWAL]],Table2[[#This Row],[M1A]]))))</f>
        <v/>
      </c>
      <c r="J1011" s="37"/>
      <c r="K10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2" spans="1:15">
      <c r="A1012" s="33">
        <f>IF(Table2[[#This Row],[TT]]&lt;1,"",COUNT(A$2:A1011)+1)</f>
        <v>991</v>
      </c>
      <c r="B1012" s="34" t="s">
        <v>2626</v>
      </c>
      <c r="C1012" s="35">
        <v>4</v>
      </c>
      <c r="D1012" s="35" t="s">
        <v>2912</v>
      </c>
      <c r="E10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12" s="36" t="str">
        <f>IF(Table2[[#This Row],[M1A]]="","",Table2[[#This Row],[M1A]]-Table2[[#This Row],[AWAL]])</f>
        <v/>
      </c>
      <c r="I1012" s="36" t="str">
        <f>IF(Table2[[#This Row],[M2A]]="","",SUM(Table2[[#This Row],[M2A]]-(IF(Table2[[#This Row],[M1A]]="",Table2[[#This Row],[AWAL]],Table2[[#This Row],[M1A]]))))</f>
        <v/>
      </c>
      <c r="J1012" s="37"/>
      <c r="K10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3" spans="1:15">
      <c r="A1013" s="33">
        <f>IF(Table2[[#This Row],[TT]]&lt;1,"",COUNT(A$2:A1012)+1)</f>
        <v>992</v>
      </c>
      <c r="B1013" s="43" t="s">
        <v>2944</v>
      </c>
      <c r="C1013" s="44"/>
      <c r="D1013" s="44" t="s">
        <v>2897</v>
      </c>
      <c r="E10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013" s="36">
        <v>7</v>
      </c>
      <c r="G1013" s="36">
        <f>IF(Table2[[#This Row],[M1A]]="","",Table2[[#This Row],[M1A]]-Table2[[#This Row],[AWAL]])</f>
        <v>7</v>
      </c>
      <c r="I1013" s="36" t="str">
        <f>IF(Table2[[#This Row],[M2A]]="","",SUM(Table2[[#This Row],[M2A]]-(IF(Table2[[#This Row],[M1A]]="",Table2[[#This Row],[AWAL]],Table2[[#This Row],[M1A]]))))</f>
        <v/>
      </c>
      <c r="J1013" s="37"/>
      <c r="K10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M1:B(7)  </v>
      </c>
      <c r="O10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M1+7 </v>
      </c>
    </row>
    <row r="1014" spans="1:15">
      <c r="A1014" s="33">
        <f>IF(Table2[[#This Row],[TT]]&lt;1,"",COUNT(A$2:A1013)+1)</f>
        <v>993</v>
      </c>
      <c r="B1014" s="34" t="s">
        <v>2665</v>
      </c>
      <c r="C1014" s="35">
        <v>52</v>
      </c>
      <c r="D1014" s="35" t="s">
        <v>2913</v>
      </c>
      <c r="E10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F1014" s="36">
        <v>47</v>
      </c>
      <c r="G1014" s="36">
        <f>IF(Table2[[#This Row],[M1A]]="","",Table2[[#This Row],[M1A]]-Table2[[#This Row],[AWAL]])</f>
        <v>-5</v>
      </c>
      <c r="I1014" s="36" t="str">
        <f>IF(Table2[[#This Row],[M2A]]="","",SUM(Table2[[#This Row],[M2A]]-(IF(Table2[[#This Row],[M1A]]="",Table2[[#This Row],[AWAL]],Table2[[#This Row],[M1A]]))))</f>
        <v/>
      </c>
      <c r="J1014" s="37"/>
      <c r="K10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M1:K(-5)  </v>
      </c>
      <c r="O10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M1-5 </v>
      </c>
    </row>
    <row r="1015" spans="1:15">
      <c r="A1015" s="33">
        <f>IF(Table2[[#This Row],[TT]]&lt;1,"",COUNT(A$2:A1014)+1)</f>
        <v>994</v>
      </c>
      <c r="B1015" s="43" t="s">
        <v>2946</v>
      </c>
      <c r="C1015" s="44"/>
      <c r="D1015" s="44" t="s">
        <v>2912</v>
      </c>
      <c r="E10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015" s="36">
        <v>1</v>
      </c>
      <c r="G1015" s="36">
        <f>IF(Table2[[#This Row],[M1A]]="","",Table2[[#This Row],[M1A]]-Table2[[#This Row],[AWAL]])</f>
        <v>1</v>
      </c>
      <c r="I1015" s="36" t="str">
        <f>IF(Table2[[#This Row],[M2A]]="","",SUM(Table2[[#This Row],[M2A]]-(IF(Table2[[#This Row],[M1A]]="",Table2[[#This Row],[AWAL]],Table2[[#This Row],[M1A]]))))</f>
        <v/>
      </c>
      <c r="J1015" s="37"/>
      <c r="K10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0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016" spans="1:15">
      <c r="A1016" s="33">
        <f>IF(Table2[[#This Row],[TT]]&lt;1,"",COUNT(A$2:A1015)+1)</f>
        <v>995</v>
      </c>
      <c r="B1016" s="43" t="s">
        <v>2945</v>
      </c>
      <c r="C1016" s="44"/>
      <c r="D1016" s="44" t="s">
        <v>2912</v>
      </c>
      <c r="E10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016" s="36">
        <v>2</v>
      </c>
      <c r="G1016" s="36">
        <f>IF(Table2[[#This Row],[M1A]]="","",Table2[[#This Row],[M1A]]-Table2[[#This Row],[AWAL]])</f>
        <v>2</v>
      </c>
      <c r="I1016" s="36" t="str">
        <f>IF(Table2[[#This Row],[M2A]]="","",SUM(Table2[[#This Row],[M2A]]-(IF(Table2[[#This Row],[M1A]]="",Table2[[#This Row],[AWAL]],Table2[[#This Row],[M1A]]))))</f>
        <v/>
      </c>
      <c r="J1016" s="37"/>
      <c r="K10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M1:B(2)  </v>
      </c>
      <c r="O10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M1+2 </v>
      </c>
    </row>
    <row r="1017" spans="1:15">
      <c r="A1017" s="33">
        <f>IF(Table2[[#This Row],[TT]]&lt;1,"",COUNT(A$2:A1016)+1)</f>
        <v>996</v>
      </c>
      <c r="B1017" s="34" t="s">
        <v>1186</v>
      </c>
      <c r="C1017" s="35">
        <v>4</v>
      </c>
      <c r="D1017" s="35" t="s">
        <v>1187</v>
      </c>
      <c r="E10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17" s="36" t="str">
        <f>IF(Table2[[#This Row],[M1A]]="","",Table2[[#This Row],[M1A]]-Table2[[#This Row],[AWAL]])</f>
        <v/>
      </c>
      <c r="I1017" s="36" t="str">
        <f>IF(Table2[[#This Row],[M2A]]="","",SUM(Table2[[#This Row],[M2A]]-(IF(Table2[[#This Row],[M1A]]="",Table2[[#This Row],[AWAL]],Table2[[#This Row],[M1A]]))))</f>
        <v/>
      </c>
      <c r="J1017" s="37"/>
      <c r="K10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8" spans="1:15">
      <c r="A1018" s="33">
        <f>IF(Table2[[#This Row],[TT]]&lt;1,"",COUNT(A$2:A1017)+1)</f>
        <v>997</v>
      </c>
      <c r="B1018" s="50" t="s">
        <v>1188</v>
      </c>
      <c r="C1018" s="51">
        <v>18</v>
      </c>
      <c r="D1018" s="51" t="s">
        <v>1187</v>
      </c>
      <c r="E10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18" s="36" t="str">
        <f>IF(Table2[[#This Row],[M1A]]="","",Table2[[#This Row],[M1A]]-Table2[[#This Row],[AWAL]])</f>
        <v/>
      </c>
      <c r="I1018" s="36" t="str">
        <f>IF(Table2[[#This Row],[M2A]]="","",SUM(Table2[[#This Row],[M2A]]-(IF(Table2[[#This Row],[M1A]]="",Table2[[#This Row],[AWAL]],Table2[[#This Row],[M1A]]))))</f>
        <v/>
      </c>
      <c r="J1018" s="37"/>
      <c r="K10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19" spans="1:15">
      <c r="A1019" s="33">
        <f>IF(Table2[[#This Row],[TT]]&lt;1,"",COUNT(A$2:A1018)+1)</f>
        <v>998</v>
      </c>
      <c r="B1019" s="34" t="s">
        <v>1189</v>
      </c>
      <c r="C1019" s="35">
        <v>1</v>
      </c>
      <c r="D1019" s="35" t="s">
        <v>1190</v>
      </c>
      <c r="E10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9" s="36" t="str">
        <f>IF(Table2[[#This Row],[M1A]]="","",Table2[[#This Row],[M1A]]-Table2[[#This Row],[AWAL]])</f>
        <v/>
      </c>
      <c r="I1019" s="36" t="str">
        <f>IF(Table2[[#This Row],[M2A]]="","",SUM(Table2[[#This Row],[M2A]]-(IF(Table2[[#This Row],[M1A]]="",Table2[[#This Row],[AWAL]],Table2[[#This Row],[M1A]]))))</f>
        <v/>
      </c>
      <c r="J1019" s="37"/>
      <c r="K10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0" spans="1:15">
      <c r="A1020" s="33">
        <f>IF(Table2[[#This Row],[TT]]&lt;1,"",COUNT(A$2:A1019)+1)</f>
        <v>999</v>
      </c>
      <c r="B1020" s="34" t="s">
        <v>1191</v>
      </c>
      <c r="C1020" s="35">
        <v>5</v>
      </c>
      <c r="D1020" s="35" t="s">
        <v>1192</v>
      </c>
      <c r="E10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20" s="36" t="str">
        <f>IF(Table2[[#This Row],[M1A]]="","",Table2[[#This Row],[M1A]]-Table2[[#This Row],[AWAL]])</f>
        <v/>
      </c>
      <c r="I1020" s="36" t="str">
        <f>IF(Table2[[#This Row],[M2A]]="","",SUM(Table2[[#This Row],[M2A]]-(IF(Table2[[#This Row],[M1A]]="",Table2[[#This Row],[AWAL]],Table2[[#This Row],[M1A]]))))</f>
        <v/>
      </c>
      <c r="J1020" s="37"/>
      <c r="K10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1" spans="1:15">
      <c r="A1021" s="33">
        <f>IF(Table2[[#This Row],[TT]]&lt;1,"",COUNT(A$2:A1020)+1)</f>
        <v>1000</v>
      </c>
      <c r="B1021" s="34" t="s">
        <v>1193</v>
      </c>
      <c r="C1021" s="35">
        <v>2</v>
      </c>
      <c r="D1021" s="35" t="s">
        <v>14</v>
      </c>
      <c r="E10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21" s="36" t="str">
        <f>IF(Table2[[#This Row],[M1A]]="","",Table2[[#This Row],[M1A]]-Table2[[#This Row],[AWAL]])</f>
        <v/>
      </c>
      <c r="I1021" s="36" t="str">
        <f>IF(Table2[[#This Row],[M2A]]="","",SUM(Table2[[#This Row],[M2A]]-(IF(Table2[[#This Row],[M1A]]="",Table2[[#This Row],[AWAL]],Table2[[#This Row],[M1A]]))))</f>
        <v/>
      </c>
      <c r="J1021" s="37"/>
      <c r="K10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2" spans="1:15">
      <c r="A1022" s="33" t="str">
        <f>IF(Table2[[#This Row],[TT]]&lt;1,"",COUNT(A$2:A1021)+1)</f>
        <v/>
      </c>
      <c r="B1022" s="41" t="s">
        <v>2864</v>
      </c>
      <c r="C1022" s="42">
        <v>14</v>
      </c>
      <c r="D1022" s="42">
        <v>100</v>
      </c>
      <c r="E10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22" s="36">
        <v>0</v>
      </c>
      <c r="G1022" s="36">
        <f>IF(Table2[[#This Row],[M1A]]="","",Table2[[#This Row],[M1A]]-Table2[[#This Row],[AWAL]])</f>
        <v>-14</v>
      </c>
      <c r="I1022" s="36" t="str">
        <f>IF(Table2[[#This Row],[M2A]]="","",SUM(Table2[[#This Row],[M2A]]-(IF(Table2[[#This Row],[M1A]]="",Table2[[#This Row],[AWAL]],Table2[[#This Row],[M1A]]))))</f>
        <v/>
      </c>
      <c r="J1022" s="37"/>
      <c r="K10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M1:H(-14)  </v>
      </c>
      <c r="O10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M1-14 </v>
      </c>
    </row>
    <row r="1023" spans="1:15">
      <c r="A1023" s="33">
        <f>IF(Table2[[#This Row],[TT]]&lt;1,"",COUNT(A$2:A1022)+1)</f>
        <v>1001</v>
      </c>
      <c r="B1023" s="41" t="s">
        <v>2865</v>
      </c>
      <c r="C1023" s="42">
        <v>3</v>
      </c>
      <c r="D1023" s="42">
        <v>50</v>
      </c>
      <c r="E10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023" s="36">
        <v>2</v>
      </c>
      <c r="G1023" s="36">
        <f>IF(Table2[[#This Row],[M1A]]="","",Table2[[#This Row],[M1A]]-Table2[[#This Row],[AWAL]])</f>
        <v>-1</v>
      </c>
      <c r="I1023" s="36" t="str">
        <f>IF(Table2[[#This Row],[M2A]]="","",SUM(Table2[[#This Row],[M2A]]-(IF(Table2[[#This Row],[M1A]]="",Table2[[#This Row],[AWAL]],Table2[[#This Row],[M1A]]))))</f>
        <v/>
      </c>
      <c r="J1023" s="37"/>
      <c r="K10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24" spans="1:15">
      <c r="A1024" s="33">
        <f>IF(Table2[[#This Row],[TT]]&lt;1,"",COUNT(A$2:A1023)+1)</f>
        <v>1002</v>
      </c>
      <c r="B1024" s="41" t="s">
        <v>1194</v>
      </c>
      <c r="C1024" s="42">
        <v>16</v>
      </c>
      <c r="D1024" s="42">
        <v>100</v>
      </c>
      <c r="E10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024" s="36" t="str">
        <f>IF(Table2[[#This Row],[M1A]]="","",Table2[[#This Row],[M1A]]-Table2[[#This Row],[AWAL]])</f>
        <v/>
      </c>
      <c r="I1024" s="36" t="str">
        <f>IF(Table2[[#This Row],[M2A]]="","",SUM(Table2[[#This Row],[M2A]]-(IF(Table2[[#This Row],[M1A]]="",Table2[[#This Row],[AWAL]],Table2[[#This Row],[M1A]]))))</f>
        <v/>
      </c>
      <c r="J1024" s="37"/>
      <c r="K10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5" spans="1:15">
      <c r="A1025" s="33">
        <f>IF(Table2[[#This Row],[TT]]&lt;1,"",COUNT(A$2:A1024)+1)</f>
        <v>1003</v>
      </c>
      <c r="B1025" s="41" t="s">
        <v>1195</v>
      </c>
      <c r="C1025" s="42">
        <v>1</v>
      </c>
      <c r="D1025" s="42" t="s">
        <v>458</v>
      </c>
      <c r="E10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5" s="36" t="str">
        <f>IF(Table2[[#This Row],[M1A]]="","",Table2[[#This Row],[M1A]]-Table2[[#This Row],[AWAL]])</f>
        <v/>
      </c>
      <c r="I1025" s="36" t="str">
        <f>IF(Table2[[#This Row],[M2A]]="","",SUM(Table2[[#This Row],[M2A]]-(IF(Table2[[#This Row],[M1A]]="",Table2[[#This Row],[AWAL]],Table2[[#This Row],[M1A]]))))</f>
        <v/>
      </c>
      <c r="J1025" s="37"/>
      <c r="K10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6" spans="1:15">
      <c r="A1026" s="33">
        <f>IF(Table2[[#This Row],[TT]]&lt;1,"",COUNT(A$2:A1025)+1)</f>
        <v>1004</v>
      </c>
      <c r="B1026" s="41" t="s">
        <v>1196</v>
      </c>
      <c r="C1026" s="42">
        <v>1</v>
      </c>
      <c r="D1026" s="42" t="s">
        <v>554</v>
      </c>
      <c r="E10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6" s="36" t="str">
        <f>IF(Table2[[#This Row],[M1A]]="","",Table2[[#This Row],[M1A]]-Table2[[#This Row],[AWAL]])</f>
        <v/>
      </c>
      <c r="I1026" s="36" t="str">
        <f>IF(Table2[[#This Row],[M2A]]="","",SUM(Table2[[#This Row],[M2A]]-(IF(Table2[[#This Row],[M1A]]="",Table2[[#This Row],[AWAL]],Table2[[#This Row],[M1A]]))))</f>
        <v/>
      </c>
      <c r="J1026" s="37"/>
      <c r="K10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7" spans="1:15">
      <c r="A1027" s="33">
        <f>IF(Table2[[#This Row],[TT]]&lt;1,"",COUNT(A$2:A1026)+1)</f>
        <v>1005</v>
      </c>
      <c r="B1027" s="34" t="s">
        <v>1197</v>
      </c>
      <c r="C1027" s="35">
        <v>1</v>
      </c>
      <c r="D1027" s="35" t="s">
        <v>270</v>
      </c>
      <c r="E10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7" s="36" t="str">
        <f>IF(Table2[[#This Row],[M1A]]="","",Table2[[#This Row],[M1A]]-Table2[[#This Row],[AWAL]])</f>
        <v/>
      </c>
      <c r="I1027" s="36" t="str">
        <f>IF(Table2[[#This Row],[M2A]]="","",SUM(Table2[[#This Row],[M2A]]-(IF(Table2[[#This Row],[M1A]]="",Table2[[#This Row],[AWAL]],Table2[[#This Row],[M1A]]))))</f>
        <v/>
      </c>
      <c r="J1027" s="37"/>
      <c r="K10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8" spans="1:15">
      <c r="A1028" s="33">
        <f>IF(Table2[[#This Row],[TT]]&lt;1,"",COUNT(A$2:A1027)+1)</f>
        <v>1006</v>
      </c>
      <c r="B1028" s="34" t="s">
        <v>1198</v>
      </c>
      <c r="C1028" s="35">
        <v>3</v>
      </c>
      <c r="D1028" s="35" t="s">
        <v>270</v>
      </c>
      <c r="E10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8" s="36" t="str">
        <f>IF(Table2[[#This Row],[M1A]]="","",Table2[[#This Row],[M1A]]-Table2[[#This Row],[AWAL]])</f>
        <v/>
      </c>
      <c r="I1028" s="36" t="str">
        <f>IF(Table2[[#This Row],[M2A]]="","",SUM(Table2[[#This Row],[M2A]]-(IF(Table2[[#This Row],[M1A]]="",Table2[[#This Row],[AWAL]],Table2[[#This Row],[M1A]]))))</f>
        <v/>
      </c>
      <c r="J1028" s="37"/>
      <c r="K10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29" spans="1:15">
      <c r="A1029" s="33">
        <f>IF(Table2[[#This Row],[TT]]&lt;1,"",COUNT(A$2:A1028)+1)</f>
        <v>1007</v>
      </c>
      <c r="B1029" s="34" t="s">
        <v>1199</v>
      </c>
      <c r="C1029" s="35">
        <v>3</v>
      </c>
      <c r="D1029" s="35" t="s">
        <v>690</v>
      </c>
      <c r="E10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9" s="36" t="str">
        <f>IF(Table2[[#This Row],[M1A]]="","",Table2[[#This Row],[M1A]]-Table2[[#This Row],[AWAL]])</f>
        <v/>
      </c>
      <c r="I1029" s="36" t="str">
        <f>IF(Table2[[#This Row],[M2A]]="","",SUM(Table2[[#This Row],[M2A]]-(IF(Table2[[#This Row],[M1A]]="",Table2[[#This Row],[AWAL]],Table2[[#This Row],[M1A]]))))</f>
        <v/>
      </c>
      <c r="J1029" s="37"/>
      <c r="K10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0" spans="1:15">
      <c r="A1030" s="33">
        <f>IF(Table2[[#This Row],[TT]]&lt;1,"",COUNT(A$2:A1029)+1)</f>
        <v>1008</v>
      </c>
      <c r="B1030" s="34" t="s">
        <v>1200</v>
      </c>
      <c r="C1030" s="35">
        <v>1</v>
      </c>
      <c r="D1030" s="35" t="s">
        <v>1201</v>
      </c>
      <c r="E10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0" s="36" t="str">
        <f>IF(Table2[[#This Row],[M1A]]="","",Table2[[#This Row],[M1A]]-Table2[[#This Row],[AWAL]])</f>
        <v/>
      </c>
      <c r="I1030" s="36" t="str">
        <f>IF(Table2[[#This Row],[M2A]]="","",SUM(Table2[[#This Row],[M2A]]-(IF(Table2[[#This Row],[M1A]]="",Table2[[#This Row],[AWAL]],Table2[[#This Row],[M1A]]))))</f>
        <v/>
      </c>
      <c r="J1030" s="37"/>
      <c r="K10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1" spans="1:15">
      <c r="A1031" s="33">
        <f>IF(Table2[[#This Row],[TT]]&lt;1,"",COUNT(A$2:A1030)+1)</f>
        <v>1009</v>
      </c>
      <c r="B1031" s="34" t="s">
        <v>1202</v>
      </c>
      <c r="C1031" s="35">
        <v>1</v>
      </c>
      <c r="D1031" s="35" t="s">
        <v>252</v>
      </c>
      <c r="E10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1" s="36" t="str">
        <f>IF(Table2[[#This Row],[M1A]]="","",Table2[[#This Row],[M1A]]-Table2[[#This Row],[AWAL]])</f>
        <v/>
      </c>
      <c r="I1031" s="36" t="str">
        <f>IF(Table2[[#This Row],[M2A]]="","",SUM(Table2[[#This Row],[M2A]]-(IF(Table2[[#This Row],[M1A]]="",Table2[[#This Row],[AWAL]],Table2[[#This Row],[M1A]]))))</f>
        <v/>
      </c>
      <c r="J1031" s="37"/>
      <c r="K10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2" spans="1:15">
      <c r="A1032" s="33">
        <f>IF(Table2[[#This Row],[TT]]&lt;1,"",COUNT(A$2:A1031)+1)</f>
        <v>1010</v>
      </c>
      <c r="B1032" s="41" t="s">
        <v>1202</v>
      </c>
      <c r="C1032" s="42">
        <v>1</v>
      </c>
      <c r="D1032" s="42" t="s">
        <v>252</v>
      </c>
      <c r="E10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2" s="36" t="str">
        <f>IF(Table2[[#This Row],[M1A]]="","",Table2[[#This Row],[M1A]]-Table2[[#This Row],[AWAL]])</f>
        <v/>
      </c>
      <c r="I1032" s="36" t="str">
        <f>IF(Table2[[#This Row],[M2A]]="","",SUM(Table2[[#This Row],[M2A]]-(IF(Table2[[#This Row],[M1A]]="",Table2[[#This Row],[AWAL]],Table2[[#This Row],[M1A]]))))</f>
        <v/>
      </c>
      <c r="J1032" s="37"/>
      <c r="K10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3" spans="1:15">
      <c r="A1033" s="33">
        <f>IF(Table2[[#This Row],[TT]]&lt;1,"",COUNT(A$2:A1032)+1)</f>
        <v>1011</v>
      </c>
      <c r="B1033" s="41" t="s">
        <v>1203</v>
      </c>
      <c r="C1033" s="42">
        <v>2</v>
      </c>
      <c r="D1033" s="42" t="s">
        <v>244</v>
      </c>
      <c r="E10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3" s="36" t="str">
        <f>IF(Table2[[#This Row],[M1A]]="","",Table2[[#This Row],[M1A]]-Table2[[#This Row],[AWAL]])</f>
        <v/>
      </c>
      <c r="I1033" s="36" t="str">
        <f>IF(Table2[[#This Row],[M2A]]="","",SUM(Table2[[#This Row],[M2A]]-(IF(Table2[[#This Row],[M1A]]="",Table2[[#This Row],[AWAL]],Table2[[#This Row],[M1A]]))))</f>
        <v/>
      </c>
      <c r="J1033" s="37"/>
      <c r="K10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4" spans="1:15">
      <c r="A1034" s="33">
        <f>IF(Table2[[#This Row],[TT]]&lt;1,"",COUNT(A$2:A1033)+1)</f>
        <v>1012</v>
      </c>
      <c r="B1034" s="41" t="s">
        <v>1204</v>
      </c>
      <c r="C1034" s="42">
        <v>2</v>
      </c>
      <c r="D1034" s="42" t="s">
        <v>218</v>
      </c>
      <c r="E10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4" s="36" t="str">
        <f>IF(Table2[[#This Row],[M1A]]="","",Table2[[#This Row],[M1A]]-Table2[[#This Row],[AWAL]])</f>
        <v/>
      </c>
      <c r="I1034" s="36" t="str">
        <f>IF(Table2[[#This Row],[M2A]]="","",SUM(Table2[[#This Row],[M2A]]-(IF(Table2[[#This Row],[M1A]]="",Table2[[#This Row],[AWAL]],Table2[[#This Row],[M1A]]))))</f>
        <v/>
      </c>
      <c r="J1034" s="37"/>
      <c r="K10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5" spans="1:15">
      <c r="A1035" s="33">
        <f>IF(Table2[[#This Row],[TT]]&lt;1,"",COUNT(A$2:A1034)+1)</f>
        <v>1013</v>
      </c>
      <c r="B1035" s="41" t="s">
        <v>1205</v>
      </c>
      <c r="C1035" s="42">
        <v>4</v>
      </c>
      <c r="D1035" s="42" t="s">
        <v>554</v>
      </c>
      <c r="E10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5" s="36" t="str">
        <f>IF(Table2[[#This Row],[M1A]]="","",Table2[[#This Row],[M1A]]-Table2[[#This Row],[AWAL]])</f>
        <v/>
      </c>
      <c r="I1035" s="36" t="str">
        <f>IF(Table2[[#This Row],[M2A]]="","",SUM(Table2[[#This Row],[M2A]]-(IF(Table2[[#This Row],[M1A]]="",Table2[[#This Row],[AWAL]],Table2[[#This Row],[M1A]]))))</f>
        <v/>
      </c>
      <c r="J1035" s="37"/>
      <c r="K10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6" spans="1:15">
      <c r="A1036" s="33">
        <f>IF(Table2[[#This Row],[TT]]&lt;1,"",COUNT(A$2:A1035)+1)</f>
        <v>1014</v>
      </c>
      <c r="B1036" s="34" t="s">
        <v>1206</v>
      </c>
      <c r="C1036" s="35">
        <v>2</v>
      </c>
      <c r="D1036" s="35" t="s">
        <v>1207</v>
      </c>
      <c r="E10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6" s="36" t="str">
        <f>IF(Table2[[#This Row],[M1A]]="","",Table2[[#This Row],[M1A]]-Table2[[#This Row],[AWAL]])</f>
        <v/>
      </c>
      <c r="I1036" s="36" t="str">
        <f>IF(Table2[[#This Row],[M2A]]="","",SUM(Table2[[#This Row],[M2A]]-(IF(Table2[[#This Row],[M1A]]="",Table2[[#This Row],[AWAL]],Table2[[#This Row],[M1A]]))))</f>
        <v/>
      </c>
      <c r="J1036" s="37"/>
      <c r="K10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7" spans="1:15">
      <c r="A1037" s="33">
        <f>IF(Table2[[#This Row],[TT]]&lt;1,"",COUNT(A$2:A1036)+1)</f>
        <v>1015</v>
      </c>
      <c r="B1037" s="34" t="s">
        <v>1208</v>
      </c>
      <c r="C1037" s="35">
        <v>2</v>
      </c>
      <c r="D1037" s="35" t="s">
        <v>1209</v>
      </c>
      <c r="E10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7" s="36" t="str">
        <f>IF(Table2[[#This Row],[M1A]]="","",Table2[[#This Row],[M1A]]-Table2[[#This Row],[AWAL]])</f>
        <v/>
      </c>
      <c r="I1037" s="36" t="str">
        <f>IF(Table2[[#This Row],[M2A]]="","",SUM(Table2[[#This Row],[M2A]]-(IF(Table2[[#This Row],[M1A]]="",Table2[[#This Row],[AWAL]],Table2[[#This Row],[M1A]]))))</f>
        <v/>
      </c>
      <c r="J1037" s="37"/>
      <c r="K10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8" spans="1:15">
      <c r="A1038" s="33">
        <f>IF(Table2[[#This Row],[TT]]&lt;1,"",COUNT(A$2:A1037)+1)</f>
        <v>1016</v>
      </c>
      <c r="B1038" s="41" t="s">
        <v>1210</v>
      </c>
      <c r="C1038" s="42">
        <v>1</v>
      </c>
      <c r="D1038" s="42" t="s">
        <v>563</v>
      </c>
      <c r="E10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8" s="36" t="str">
        <f>IF(Table2[[#This Row],[M1A]]="","",Table2[[#This Row],[M1A]]-Table2[[#This Row],[AWAL]])</f>
        <v/>
      </c>
      <c r="I1038" s="36" t="str">
        <f>IF(Table2[[#This Row],[M2A]]="","",SUM(Table2[[#This Row],[M2A]]-(IF(Table2[[#This Row],[M1A]]="",Table2[[#This Row],[AWAL]],Table2[[#This Row],[M1A]]))))</f>
        <v/>
      </c>
      <c r="J1038" s="37"/>
      <c r="K10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39" spans="1:15">
      <c r="A1039" s="33">
        <f>IF(Table2[[#This Row],[TT]]&lt;1,"",COUNT(A$2:A1038)+1)</f>
        <v>1017</v>
      </c>
      <c r="B1039" s="34" t="s">
        <v>1211</v>
      </c>
      <c r="C1039" s="35">
        <v>1</v>
      </c>
      <c r="D1039" s="35" t="s">
        <v>1212</v>
      </c>
      <c r="E10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9" s="36" t="str">
        <f>IF(Table2[[#This Row],[M1A]]="","",Table2[[#This Row],[M1A]]-Table2[[#This Row],[AWAL]])</f>
        <v/>
      </c>
      <c r="I1039" s="36" t="str">
        <f>IF(Table2[[#This Row],[M2A]]="","",SUM(Table2[[#This Row],[M2A]]-(IF(Table2[[#This Row],[M1A]]="",Table2[[#This Row],[AWAL]],Table2[[#This Row],[M1A]]))))</f>
        <v/>
      </c>
      <c r="J1039" s="37"/>
      <c r="K10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0" spans="1:15">
      <c r="A1040" s="33">
        <f>IF(Table2[[#This Row],[TT]]&lt;1,"",COUNT(A$2:A1039)+1)</f>
        <v>1018</v>
      </c>
      <c r="B1040" s="34" t="s">
        <v>1213</v>
      </c>
      <c r="C1040" s="35">
        <v>15</v>
      </c>
      <c r="D1040" s="35" t="s">
        <v>1192</v>
      </c>
      <c r="E10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40" s="36" t="str">
        <f>IF(Table2[[#This Row],[M1A]]="","",Table2[[#This Row],[M1A]]-Table2[[#This Row],[AWAL]])</f>
        <v/>
      </c>
      <c r="I1040" s="36" t="str">
        <f>IF(Table2[[#This Row],[M2A]]="","",SUM(Table2[[#This Row],[M2A]]-(IF(Table2[[#This Row],[M1A]]="",Table2[[#This Row],[AWAL]],Table2[[#This Row],[M1A]]))))</f>
        <v/>
      </c>
      <c r="J1040" s="37"/>
      <c r="K10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1" spans="1:15">
      <c r="A1041" s="33">
        <f>IF(Table2[[#This Row],[TT]]&lt;1,"",COUNT(A$2:A1040)+1)</f>
        <v>1019</v>
      </c>
      <c r="B1041" s="34" t="s">
        <v>1214</v>
      </c>
      <c r="C1041" s="35">
        <v>6</v>
      </c>
      <c r="D1041" s="35" t="s">
        <v>1192</v>
      </c>
      <c r="E10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41" s="36" t="str">
        <f>IF(Table2[[#This Row],[M1A]]="","",Table2[[#This Row],[M1A]]-Table2[[#This Row],[AWAL]])</f>
        <v/>
      </c>
      <c r="I1041" s="36" t="str">
        <f>IF(Table2[[#This Row],[M2A]]="","",SUM(Table2[[#This Row],[M2A]]-(IF(Table2[[#This Row],[M1A]]="",Table2[[#This Row],[AWAL]],Table2[[#This Row],[M1A]]))))</f>
        <v/>
      </c>
      <c r="J1041" s="37"/>
      <c r="K10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2" spans="1:15">
      <c r="A1042" s="33">
        <f>IF(Table2[[#This Row],[TT]]&lt;1,"",COUNT(A$2:A1041)+1)</f>
        <v>1020</v>
      </c>
      <c r="B1042" s="34" t="s">
        <v>1215</v>
      </c>
      <c r="C1042" s="35">
        <v>3</v>
      </c>
      <c r="D1042" s="35" t="s">
        <v>554</v>
      </c>
      <c r="E10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2" s="36" t="str">
        <f>IF(Table2[[#This Row],[M1A]]="","",Table2[[#This Row],[M1A]]-Table2[[#This Row],[AWAL]])</f>
        <v/>
      </c>
      <c r="I1042" s="36" t="str">
        <f>IF(Table2[[#This Row],[M2A]]="","",SUM(Table2[[#This Row],[M2A]]-(IF(Table2[[#This Row],[M1A]]="",Table2[[#This Row],[AWAL]],Table2[[#This Row],[M1A]]))))</f>
        <v/>
      </c>
      <c r="J1042" s="37"/>
      <c r="K10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3" spans="1:15">
      <c r="A1043" s="33">
        <f>IF(Table2[[#This Row],[TT]]&lt;1,"",COUNT(A$2:A1042)+1)</f>
        <v>1021</v>
      </c>
      <c r="B1043" s="34" t="s">
        <v>1216</v>
      </c>
      <c r="C1043" s="35">
        <v>2</v>
      </c>
      <c r="D1043" s="35" t="s">
        <v>1217</v>
      </c>
      <c r="E10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43" s="36" t="str">
        <f>IF(Table2[[#This Row],[M1A]]="","",Table2[[#This Row],[M1A]]-Table2[[#This Row],[AWAL]])</f>
        <v/>
      </c>
      <c r="I1043" s="36" t="str">
        <f>IF(Table2[[#This Row],[M2A]]="","",SUM(Table2[[#This Row],[M2A]]-(IF(Table2[[#This Row],[M1A]]="",Table2[[#This Row],[AWAL]],Table2[[#This Row],[M1A]]))))</f>
        <v/>
      </c>
      <c r="J1043" s="37"/>
      <c r="K10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4" spans="1:15">
      <c r="A1044" s="33">
        <f>IF(Table2[[#This Row],[TT]]&lt;1,"",COUNT(A$2:A1043)+1)</f>
        <v>1022</v>
      </c>
      <c r="B1044" s="34" t="s">
        <v>1218</v>
      </c>
      <c r="C1044" s="35">
        <v>3</v>
      </c>
      <c r="D1044" s="35" t="s">
        <v>247</v>
      </c>
      <c r="E10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4" s="36" t="str">
        <f>IF(Table2[[#This Row],[M1A]]="","",Table2[[#This Row],[M1A]]-Table2[[#This Row],[AWAL]])</f>
        <v/>
      </c>
      <c r="I1044" s="36" t="str">
        <f>IF(Table2[[#This Row],[M2A]]="","",SUM(Table2[[#This Row],[M2A]]-(IF(Table2[[#This Row],[M1A]]="",Table2[[#This Row],[AWAL]],Table2[[#This Row],[M1A]]))))</f>
        <v/>
      </c>
      <c r="J1044" s="37"/>
      <c r="K10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5" spans="1:15">
      <c r="A1045" s="33">
        <f>IF(Table2[[#This Row],[TT]]&lt;1,"",COUNT(A$2:A1044)+1)</f>
        <v>1023</v>
      </c>
      <c r="B1045" s="34" t="s">
        <v>1219</v>
      </c>
      <c r="C1045" s="35">
        <v>3</v>
      </c>
      <c r="D1045" s="35" t="s">
        <v>247</v>
      </c>
      <c r="E10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5" s="36" t="str">
        <f>IF(Table2[[#This Row],[M1A]]="","",Table2[[#This Row],[M1A]]-Table2[[#This Row],[AWAL]])</f>
        <v/>
      </c>
      <c r="I1045" s="36" t="str">
        <f>IF(Table2[[#This Row],[M2A]]="","",SUM(Table2[[#This Row],[M2A]]-(IF(Table2[[#This Row],[M1A]]="",Table2[[#This Row],[AWAL]],Table2[[#This Row],[M1A]]))))</f>
        <v/>
      </c>
      <c r="J1045" s="37"/>
      <c r="K10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6" spans="1:15">
      <c r="A1046" s="33">
        <f>IF(Table2[[#This Row],[TT]]&lt;1,"",COUNT(A$2:A1045)+1)</f>
        <v>1024</v>
      </c>
      <c r="B1046" s="34" t="s">
        <v>1220</v>
      </c>
      <c r="C1046" s="35">
        <v>5</v>
      </c>
      <c r="D1046" s="35" t="s">
        <v>554</v>
      </c>
      <c r="E10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46" s="36" t="str">
        <f>IF(Table2[[#This Row],[M1A]]="","",Table2[[#This Row],[M1A]]-Table2[[#This Row],[AWAL]])</f>
        <v/>
      </c>
      <c r="I1046" s="36" t="str">
        <f>IF(Table2[[#This Row],[M2A]]="","",SUM(Table2[[#This Row],[M2A]]-(IF(Table2[[#This Row],[M1A]]="",Table2[[#This Row],[AWAL]],Table2[[#This Row],[M1A]]))))</f>
        <v/>
      </c>
      <c r="J1046" s="37"/>
      <c r="K10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7" spans="1:15">
      <c r="A1047" s="33">
        <f>IF(Table2[[#This Row],[TT]]&lt;1,"",COUNT(A$2:A1046)+1)</f>
        <v>1025</v>
      </c>
      <c r="B1047" s="34" t="s">
        <v>1221</v>
      </c>
      <c r="C1047" s="35">
        <v>1</v>
      </c>
      <c r="D1047" s="35" t="s">
        <v>1222</v>
      </c>
      <c r="E10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47" s="36" t="str">
        <f>IF(Table2[[#This Row],[M1A]]="","",Table2[[#This Row],[M1A]]-Table2[[#This Row],[AWAL]])</f>
        <v/>
      </c>
      <c r="I1047" s="36" t="str">
        <f>IF(Table2[[#This Row],[M2A]]="","",SUM(Table2[[#This Row],[M2A]]-(IF(Table2[[#This Row],[M1A]]="",Table2[[#This Row],[AWAL]],Table2[[#This Row],[M1A]]))))</f>
        <v/>
      </c>
      <c r="J1047" s="37"/>
      <c r="K10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8" spans="1:15">
      <c r="A1048" s="33">
        <f>IF(Table2[[#This Row],[TT]]&lt;1,"",COUNT(A$2:A1047)+1)</f>
        <v>1026</v>
      </c>
      <c r="B1048" s="34" t="s">
        <v>1223</v>
      </c>
      <c r="C1048" s="35">
        <v>1</v>
      </c>
      <c r="D1048" s="35" t="s">
        <v>1222</v>
      </c>
      <c r="E10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48" s="36" t="str">
        <f>IF(Table2[[#This Row],[M1A]]="","",Table2[[#This Row],[M1A]]-Table2[[#This Row],[AWAL]])</f>
        <v/>
      </c>
      <c r="I1048" s="36" t="str">
        <f>IF(Table2[[#This Row],[M2A]]="","",SUM(Table2[[#This Row],[M2A]]-(IF(Table2[[#This Row],[M1A]]="",Table2[[#This Row],[AWAL]],Table2[[#This Row],[M1A]]))))</f>
        <v/>
      </c>
      <c r="J1048" s="37"/>
      <c r="K10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49" spans="1:15">
      <c r="A1049" s="33">
        <f>IF(Table2[[#This Row],[TT]]&lt;1,"",COUNT(A$2:A1048)+1)</f>
        <v>1027</v>
      </c>
      <c r="B1049" s="34" t="s">
        <v>1224</v>
      </c>
      <c r="C1049" s="35">
        <v>8</v>
      </c>
      <c r="D1049" s="35" t="s">
        <v>554</v>
      </c>
      <c r="E10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49" s="36" t="str">
        <f>IF(Table2[[#This Row],[M1A]]="","",Table2[[#This Row],[M1A]]-Table2[[#This Row],[AWAL]])</f>
        <v/>
      </c>
      <c r="I1049" s="36" t="str">
        <f>IF(Table2[[#This Row],[M2A]]="","",SUM(Table2[[#This Row],[M2A]]-(IF(Table2[[#This Row],[M1A]]="",Table2[[#This Row],[AWAL]],Table2[[#This Row],[M1A]]))))</f>
        <v/>
      </c>
      <c r="J1049" s="37"/>
      <c r="K10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0" spans="1:15">
      <c r="A1050" s="33">
        <f>IF(Table2[[#This Row],[TT]]&lt;1,"",COUNT(A$2:A1049)+1)</f>
        <v>1028</v>
      </c>
      <c r="B1050" s="34" t="s">
        <v>1225</v>
      </c>
      <c r="C1050" s="35">
        <v>15</v>
      </c>
      <c r="D1050" s="35" t="s">
        <v>1226</v>
      </c>
      <c r="E10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50" s="36" t="str">
        <f>IF(Table2[[#This Row],[M1A]]="","",Table2[[#This Row],[M1A]]-Table2[[#This Row],[AWAL]])</f>
        <v/>
      </c>
      <c r="I1050" s="36" t="str">
        <f>IF(Table2[[#This Row],[M2A]]="","",SUM(Table2[[#This Row],[M2A]]-(IF(Table2[[#This Row],[M1A]]="",Table2[[#This Row],[AWAL]],Table2[[#This Row],[M1A]]))))</f>
        <v/>
      </c>
      <c r="J1050" s="37"/>
      <c r="K10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1" spans="1:15">
      <c r="A1051" s="33">
        <f>IF(Table2[[#This Row],[TT]]&lt;1,"",COUNT(A$2:A1050)+1)</f>
        <v>1029</v>
      </c>
      <c r="B1051" s="34" t="s">
        <v>1227</v>
      </c>
      <c r="C1051" s="35">
        <v>9</v>
      </c>
      <c r="D1051" s="35" t="s">
        <v>59</v>
      </c>
      <c r="E10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051" s="36">
        <v>6</v>
      </c>
      <c r="G1051" s="36">
        <f>IF(Table2[[#This Row],[M1A]]="","",Table2[[#This Row],[M1A]]-Table2[[#This Row],[AWAL]])</f>
        <v>-3</v>
      </c>
      <c r="I1051" s="36" t="str">
        <f>IF(Table2[[#This Row],[M2A]]="","",SUM(Table2[[#This Row],[M2A]]-(IF(Table2[[#This Row],[M1A]]="",Table2[[#This Row],[AWAL]],Table2[[#This Row],[M1A]]))))</f>
        <v/>
      </c>
      <c r="J1051" s="37"/>
      <c r="K10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0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052" spans="1:15">
      <c r="A1052" s="33">
        <f>IF(Table2[[#This Row],[TT]]&lt;1,"",COUNT(A$2:A1051)+1)</f>
        <v>1030</v>
      </c>
      <c r="B1052" s="34" t="s">
        <v>1228</v>
      </c>
      <c r="C1052" s="35">
        <v>5</v>
      </c>
      <c r="D1052" s="35">
        <v>200</v>
      </c>
      <c r="E10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2" s="36" t="str">
        <f>IF(Table2[[#This Row],[M1A]]="","",Table2[[#This Row],[M1A]]-Table2[[#This Row],[AWAL]])</f>
        <v/>
      </c>
      <c r="I1052" s="36" t="str">
        <f>IF(Table2[[#This Row],[M2A]]="","",SUM(Table2[[#This Row],[M2A]]-(IF(Table2[[#This Row],[M1A]]="",Table2[[#This Row],[AWAL]],Table2[[#This Row],[M1A]]))))</f>
        <v/>
      </c>
      <c r="J1052" s="37"/>
      <c r="K10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3" spans="1:15">
      <c r="A1053" s="33">
        <f>IF(Table2[[#This Row],[TT]]&lt;1,"",COUNT(A$2:A1052)+1)</f>
        <v>1031</v>
      </c>
      <c r="B1053" s="34" t="s">
        <v>1229</v>
      </c>
      <c r="C1053" s="35">
        <v>4</v>
      </c>
      <c r="D1053" s="35" t="s">
        <v>67</v>
      </c>
      <c r="E10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53" s="36" t="str">
        <f>IF(Table2[[#This Row],[M1A]]="","",Table2[[#This Row],[M1A]]-Table2[[#This Row],[AWAL]])</f>
        <v/>
      </c>
      <c r="I1053" s="36" t="str">
        <f>IF(Table2[[#This Row],[M2A]]="","",SUM(Table2[[#This Row],[M2A]]-(IF(Table2[[#This Row],[M1A]]="",Table2[[#This Row],[AWAL]],Table2[[#This Row],[M1A]]))))</f>
        <v/>
      </c>
      <c r="J1053" s="37"/>
      <c r="K10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4" spans="1:15">
      <c r="A1054" s="33">
        <f>IF(Table2[[#This Row],[TT]]&lt;1,"",COUNT(A$2:A1053)+1)</f>
        <v>1032</v>
      </c>
      <c r="B1054" s="34" t="s">
        <v>1230</v>
      </c>
      <c r="C1054" s="35">
        <v>10</v>
      </c>
      <c r="D1054" s="35" t="s">
        <v>67</v>
      </c>
      <c r="E10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054" s="36" t="str">
        <f>IF(Table2[[#This Row],[M1A]]="","",Table2[[#This Row],[M1A]]-Table2[[#This Row],[AWAL]])</f>
        <v/>
      </c>
      <c r="I1054" s="36" t="str">
        <f>IF(Table2[[#This Row],[M2A]]="","",SUM(Table2[[#This Row],[M2A]]-(IF(Table2[[#This Row],[M1A]]="",Table2[[#This Row],[AWAL]],Table2[[#This Row],[M1A]]))))</f>
        <v/>
      </c>
      <c r="J1054" s="37"/>
      <c r="K10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5" spans="1:15">
      <c r="A1055" s="33">
        <f>IF(Table2[[#This Row],[TT]]&lt;1,"",COUNT(A$2:A1054)+1)</f>
        <v>1033</v>
      </c>
      <c r="B1055" s="34" t="s">
        <v>1231</v>
      </c>
      <c r="C1055" s="35">
        <v>10</v>
      </c>
      <c r="D1055" s="35" t="s">
        <v>43</v>
      </c>
      <c r="E10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055" s="36" t="str">
        <f>IF(Table2[[#This Row],[M1A]]="","",Table2[[#This Row],[M1A]]-Table2[[#This Row],[AWAL]])</f>
        <v/>
      </c>
      <c r="I1055" s="36" t="str">
        <f>IF(Table2[[#This Row],[M2A]]="","",SUM(Table2[[#This Row],[M2A]]-(IF(Table2[[#This Row],[M1A]]="",Table2[[#This Row],[AWAL]],Table2[[#This Row],[M1A]]))))</f>
        <v/>
      </c>
      <c r="J1055" s="37"/>
      <c r="K10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6" spans="1:15">
      <c r="A1056" s="33" t="str">
        <f>IF(Table2[[#This Row],[TT]]&lt;1,"",COUNT(A$2:A1055)+1)</f>
        <v/>
      </c>
      <c r="B1056" s="34" t="s">
        <v>2627</v>
      </c>
      <c r="C1056" s="35">
        <v>1</v>
      </c>
      <c r="D1056" s="35" t="s">
        <v>2703</v>
      </c>
      <c r="E10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56" s="36">
        <v>0</v>
      </c>
      <c r="G1056" s="36">
        <f>IF(Table2[[#This Row],[M1A]]="","",Table2[[#This Row],[M1A]]-Table2[[#This Row],[AWAL]])</f>
        <v>-1</v>
      </c>
      <c r="I1056" s="36" t="str">
        <f>IF(Table2[[#This Row],[M2A]]="","",SUM(Table2[[#This Row],[M2A]]-(IF(Table2[[#This Row],[M1A]]="",Table2[[#This Row],[AWAL]],Table2[[#This Row],[M1A]]))))</f>
        <v/>
      </c>
      <c r="J1056" s="37"/>
      <c r="K10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0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57" spans="1:15">
      <c r="A1057" s="33">
        <f>IF(Table2[[#This Row],[TT]]&lt;1,"",COUNT(A$2:A1056)+1)</f>
        <v>1034</v>
      </c>
      <c r="B1057" s="34" t="s">
        <v>1232</v>
      </c>
      <c r="C1057" s="35">
        <v>4</v>
      </c>
      <c r="D1057" s="35" t="s">
        <v>78</v>
      </c>
      <c r="E10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57" s="36" t="str">
        <f>IF(Table2[[#This Row],[M1A]]="","",Table2[[#This Row],[M1A]]-Table2[[#This Row],[AWAL]])</f>
        <v/>
      </c>
      <c r="I1057" s="36" t="str">
        <f>IF(Table2[[#This Row],[M2A]]="","",SUM(Table2[[#This Row],[M2A]]-(IF(Table2[[#This Row],[M1A]]="",Table2[[#This Row],[AWAL]],Table2[[#This Row],[M1A]]))))</f>
        <v/>
      </c>
      <c r="J1057" s="37"/>
      <c r="K10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58" spans="1:15">
      <c r="A1058" s="33">
        <f>IF(Table2[[#This Row],[TT]]&lt;1,"",COUNT(A$2:A1057)+1)</f>
        <v>1035</v>
      </c>
      <c r="B1058" s="34" t="s">
        <v>2866</v>
      </c>
      <c r="C1058" s="35">
        <v>59</v>
      </c>
      <c r="D1058" s="35" t="s">
        <v>2703</v>
      </c>
      <c r="E10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F1058" s="36">
        <v>56</v>
      </c>
      <c r="G1058" s="36">
        <f>IF(Table2[[#This Row],[M1A]]="","",Table2[[#This Row],[M1A]]-Table2[[#This Row],[AWAL]])</f>
        <v>-3</v>
      </c>
      <c r="I1058" s="36" t="str">
        <f>IF(Table2[[#This Row],[M2A]]="","",SUM(Table2[[#This Row],[M2A]]-(IF(Table2[[#This Row],[M1A]]="",Table2[[#This Row],[AWAL]],Table2[[#This Row],[M1A]]))))</f>
        <v/>
      </c>
      <c r="J1058" s="37"/>
      <c r="K10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0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059" spans="1:15">
      <c r="A1059" s="33">
        <f>IF(Table2[[#This Row],[TT]]&lt;1,"",COUNT(A$2:A1058)+1)</f>
        <v>1036</v>
      </c>
      <c r="B1059" s="34" t="s">
        <v>1233</v>
      </c>
      <c r="C1059" s="35">
        <v>7</v>
      </c>
      <c r="D1059" s="35" t="s">
        <v>67</v>
      </c>
      <c r="E10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59" s="36" t="str">
        <f>IF(Table2[[#This Row],[M1A]]="","",Table2[[#This Row],[M1A]]-Table2[[#This Row],[AWAL]])</f>
        <v/>
      </c>
      <c r="I1059" s="36" t="str">
        <f>IF(Table2[[#This Row],[M2A]]="","",SUM(Table2[[#This Row],[M2A]]-(IF(Table2[[#This Row],[M1A]]="",Table2[[#This Row],[AWAL]],Table2[[#This Row],[M1A]]))))</f>
        <v/>
      </c>
      <c r="J1059" s="37"/>
      <c r="K10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0" spans="1:15">
      <c r="A1060" s="39">
        <f>IF(Table2[[#This Row],[TT]]&lt;1,"",COUNT(A$2:A1059)+1)</f>
        <v>1037</v>
      </c>
      <c r="B1060" s="34" t="s">
        <v>1234</v>
      </c>
      <c r="C1060" s="35">
        <v>20</v>
      </c>
      <c r="D1060" s="35" t="s">
        <v>67</v>
      </c>
      <c r="E106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060" s="38" t="str">
        <f>IF(Table2[[#This Row],[M1A]]="","",Table2[[#This Row],[M1A]]-Table2[[#This Row],[AWAL]])</f>
        <v/>
      </c>
      <c r="I1060" s="38" t="str">
        <f>IF(Table2[[#This Row],[M2A]]="","",SUM(Table2[[#This Row],[M2A]]-(IF(Table2[[#This Row],[M1A]]="",Table2[[#This Row],[AWAL]],Table2[[#This Row],[M1A]]))))</f>
        <v/>
      </c>
      <c r="J1060" s="40"/>
      <c r="K106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060" s="38"/>
      <c r="M106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1" spans="1:15">
      <c r="A1061" s="33">
        <f>IF(Table2[[#This Row],[TT]]&lt;1,"",COUNT(A$2:A1060)+1)</f>
        <v>1038</v>
      </c>
      <c r="B1061" s="34" t="s">
        <v>1235</v>
      </c>
      <c r="C1061" s="35">
        <v>11</v>
      </c>
      <c r="D1061" s="35" t="s">
        <v>67</v>
      </c>
      <c r="E10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061" s="36" t="str">
        <f>IF(Table2[[#This Row],[M1A]]="","",Table2[[#This Row],[M1A]]-Table2[[#This Row],[AWAL]])</f>
        <v/>
      </c>
      <c r="I1061" s="36" t="str">
        <f>IF(Table2[[#This Row],[M2A]]="","",SUM(Table2[[#This Row],[M2A]]-(IF(Table2[[#This Row],[M1A]]="",Table2[[#This Row],[AWAL]],Table2[[#This Row],[M1A]]))))</f>
        <v/>
      </c>
      <c r="J1061" s="37"/>
      <c r="K10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2" spans="1:15">
      <c r="A1062" s="39">
        <f>IF(Table2[[#This Row],[TT]]&lt;1,"",COUNT(A$2:A1061)+1)</f>
        <v>1039</v>
      </c>
      <c r="B1062" s="34" t="s">
        <v>1236</v>
      </c>
      <c r="C1062" s="35">
        <v>1</v>
      </c>
      <c r="D1062" s="35" t="s">
        <v>67</v>
      </c>
      <c r="E106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2" s="38" t="str">
        <f>IF(Table2[[#This Row],[M1A]]="","",Table2[[#This Row],[M1A]]-Table2[[#This Row],[AWAL]])</f>
        <v/>
      </c>
      <c r="I1062" s="38" t="str">
        <f>IF(Table2[[#This Row],[M2A]]="","",SUM(Table2[[#This Row],[M2A]]-(IF(Table2[[#This Row],[M1A]]="",Table2[[#This Row],[AWAL]],Table2[[#This Row],[M1A]]))))</f>
        <v/>
      </c>
      <c r="J1062" s="37"/>
      <c r="K106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3" spans="1:15">
      <c r="A1063" s="39">
        <f>IF(Table2[[#This Row],[TT]]&lt;1,"",COUNT(A$2:A1062)+1)</f>
        <v>1040</v>
      </c>
      <c r="B1063" s="34" t="s">
        <v>1237</v>
      </c>
      <c r="C1063" s="35">
        <v>2</v>
      </c>
      <c r="D1063" s="35" t="s">
        <v>909</v>
      </c>
      <c r="E106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63" s="38" t="str">
        <f>IF(Table2[[#This Row],[M1A]]="","",Table2[[#This Row],[M1A]]-Table2[[#This Row],[AWAL]])</f>
        <v/>
      </c>
      <c r="I1063" s="38" t="str">
        <f>IF(Table2[[#This Row],[M2A]]="","",SUM(Table2[[#This Row],[M2A]]-(IF(Table2[[#This Row],[M1A]]="",Table2[[#This Row],[AWAL]],Table2[[#This Row],[M1A]]))))</f>
        <v/>
      </c>
      <c r="J1063" s="40"/>
      <c r="K106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063" s="38"/>
      <c r="M106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4" spans="1:15">
      <c r="A1064" s="33">
        <f>IF(Table2[[#This Row],[TT]]&lt;1,"",COUNT(A$2:A1063)+1)</f>
        <v>1041</v>
      </c>
      <c r="B1064" s="34" t="s">
        <v>1238</v>
      </c>
      <c r="C1064" s="35">
        <v>2</v>
      </c>
      <c r="D1064" s="35" t="s">
        <v>218</v>
      </c>
      <c r="E10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64" s="36" t="str">
        <f>IF(Table2[[#This Row],[M1A]]="","",Table2[[#This Row],[M1A]]-Table2[[#This Row],[AWAL]])</f>
        <v/>
      </c>
      <c r="I1064" s="36" t="str">
        <f>IF(Table2[[#This Row],[M2A]]="","",SUM(Table2[[#This Row],[M2A]]-(IF(Table2[[#This Row],[M1A]]="",Table2[[#This Row],[AWAL]],Table2[[#This Row],[M1A]]))))</f>
        <v/>
      </c>
      <c r="J1064" s="37"/>
      <c r="K10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5" spans="1:15">
      <c r="A1065" s="33">
        <f>IF(Table2[[#This Row],[TT]]&lt;1,"",COUNT(A$2:A1064)+1)</f>
        <v>1042</v>
      </c>
      <c r="B1065" s="34" t="s">
        <v>1239</v>
      </c>
      <c r="C1065" s="35">
        <v>1</v>
      </c>
      <c r="D1065" s="35" t="s">
        <v>204</v>
      </c>
      <c r="E10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5" s="36" t="str">
        <f>IF(Table2[[#This Row],[M1A]]="","",Table2[[#This Row],[M1A]]-Table2[[#This Row],[AWAL]])</f>
        <v/>
      </c>
      <c r="I1065" s="36" t="str">
        <f>IF(Table2[[#This Row],[M2A]]="","",SUM(Table2[[#This Row],[M2A]]-(IF(Table2[[#This Row],[M1A]]="",Table2[[#This Row],[AWAL]],Table2[[#This Row],[M1A]]))))</f>
        <v/>
      </c>
      <c r="J1065" s="37"/>
      <c r="K10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6" spans="1:15">
      <c r="A1066" s="33">
        <f>IF(Table2[[#This Row],[TT]]&lt;1,"",COUNT(A$2:A1065)+1)</f>
        <v>1043</v>
      </c>
      <c r="B1066" s="34" t="s">
        <v>1240</v>
      </c>
      <c r="C1066" s="35">
        <v>17</v>
      </c>
      <c r="D1066" s="35" t="s">
        <v>19</v>
      </c>
      <c r="E10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066" s="36" t="str">
        <f>IF(Table2[[#This Row],[M1A]]="","",Table2[[#This Row],[M1A]]-Table2[[#This Row],[AWAL]])</f>
        <v/>
      </c>
      <c r="I1066" s="36" t="str">
        <f>IF(Table2[[#This Row],[M2A]]="","",SUM(Table2[[#This Row],[M2A]]-(IF(Table2[[#This Row],[M1A]]="",Table2[[#This Row],[AWAL]],Table2[[#This Row],[M1A]]))))</f>
        <v/>
      </c>
      <c r="J1066" s="37"/>
      <c r="K10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7" spans="1:15">
      <c r="A1067" s="33">
        <f>IF(Table2[[#This Row],[TT]]&lt;1,"",COUNT(A$2:A1066)+1)</f>
        <v>1044</v>
      </c>
      <c r="B1067" s="34" t="s">
        <v>1241</v>
      </c>
      <c r="C1067" s="35">
        <v>7</v>
      </c>
      <c r="D1067" s="35">
        <v>100</v>
      </c>
      <c r="E10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67" s="36" t="str">
        <f>IF(Table2[[#This Row],[M1A]]="","",Table2[[#This Row],[M1A]]-Table2[[#This Row],[AWAL]])</f>
        <v/>
      </c>
      <c r="I1067" s="36" t="str">
        <f>IF(Table2[[#This Row],[M2A]]="","",SUM(Table2[[#This Row],[M2A]]-(IF(Table2[[#This Row],[M1A]]="",Table2[[#This Row],[AWAL]],Table2[[#This Row],[M1A]]))))</f>
        <v/>
      </c>
      <c r="J1067" s="37"/>
      <c r="K10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8" spans="1:15">
      <c r="A1068" s="33">
        <f>IF(Table2[[#This Row],[TT]]&lt;1,"",COUNT(A$2:A1067)+1)</f>
        <v>1045</v>
      </c>
      <c r="B1068" s="34" t="s">
        <v>1242</v>
      </c>
      <c r="C1068" s="35">
        <v>8</v>
      </c>
      <c r="D1068" s="35">
        <v>10000</v>
      </c>
      <c r="E10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68" s="36" t="str">
        <f>IF(Table2[[#This Row],[M1A]]="","",Table2[[#This Row],[M1A]]-Table2[[#This Row],[AWAL]])</f>
        <v/>
      </c>
      <c r="I1068" s="36" t="str">
        <f>IF(Table2[[#This Row],[M2A]]="","",SUM(Table2[[#This Row],[M2A]]-(IF(Table2[[#This Row],[M1A]]="",Table2[[#This Row],[AWAL]],Table2[[#This Row],[M1A]]))))</f>
        <v/>
      </c>
      <c r="J1068" s="37"/>
      <c r="K10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69" spans="1:15">
      <c r="A1069" s="33">
        <f>IF(Table2[[#This Row],[TT]]&lt;1,"",COUNT(A$2:A1068)+1)</f>
        <v>1046</v>
      </c>
      <c r="B1069" s="34" t="s">
        <v>1243</v>
      </c>
      <c r="C1069" s="35">
        <v>39</v>
      </c>
      <c r="D1069" s="35" t="s">
        <v>1244</v>
      </c>
      <c r="E10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069" s="36" t="str">
        <f>IF(Table2[[#This Row],[M1A]]="","",Table2[[#This Row],[M1A]]-Table2[[#This Row],[AWAL]])</f>
        <v/>
      </c>
      <c r="I1069" s="36" t="str">
        <f>IF(Table2[[#This Row],[M2A]]="","",SUM(Table2[[#This Row],[M2A]]-(IF(Table2[[#This Row],[M1A]]="",Table2[[#This Row],[AWAL]],Table2[[#This Row],[M1A]]))))</f>
        <v/>
      </c>
      <c r="J1069" s="37"/>
      <c r="K10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0" spans="1:15">
      <c r="A1070" s="33">
        <f>IF(Table2[[#This Row],[TT]]&lt;1,"",COUNT(A$2:A1069)+1)</f>
        <v>1047</v>
      </c>
      <c r="B1070" s="34" t="s">
        <v>1245</v>
      </c>
      <c r="C1070" s="35">
        <v>3</v>
      </c>
      <c r="D1070" s="35">
        <v>1200</v>
      </c>
      <c r="E10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0" s="36" t="str">
        <f>IF(Table2[[#This Row],[M1A]]="","",Table2[[#This Row],[M1A]]-Table2[[#This Row],[AWAL]])</f>
        <v/>
      </c>
      <c r="I1070" s="36" t="str">
        <f>IF(Table2[[#This Row],[M2A]]="","",SUM(Table2[[#This Row],[M2A]]-(IF(Table2[[#This Row],[M1A]]="",Table2[[#This Row],[AWAL]],Table2[[#This Row],[M1A]]))))</f>
        <v/>
      </c>
      <c r="J1070" s="37"/>
      <c r="K10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1" spans="1:15">
      <c r="A1071" s="33">
        <f>IF(Table2[[#This Row],[TT]]&lt;1,"",COUNT(A$2:A1070)+1)</f>
        <v>1048</v>
      </c>
      <c r="B1071" s="34" t="s">
        <v>1246</v>
      </c>
      <c r="C1071" s="35">
        <v>6</v>
      </c>
      <c r="D1071" s="35">
        <v>900</v>
      </c>
      <c r="E10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71" s="36" t="str">
        <f>IF(Table2[[#This Row],[M1A]]="","",Table2[[#This Row],[M1A]]-Table2[[#This Row],[AWAL]])</f>
        <v/>
      </c>
      <c r="I1071" s="36" t="str">
        <f>IF(Table2[[#This Row],[M2A]]="","",SUM(Table2[[#This Row],[M2A]]-(IF(Table2[[#This Row],[M1A]]="",Table2[[#This Row],[AWAL]],Table2[[#This Row],[M1A]]))))</f>
        <v/>
      </c>
      <c r="J1071" s="37"/>
      <c r="K10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2" spans="1:15">
      <c r="A1072" s="33">
        <f>IF(Table2[[#This Row],[TT]]&lt;1,"",COUNT(A$2:A1071)+1)</f>
        <v>1049</v>
      </c>
      <c r="B1072" s="34" t="s">
        <v>1247</v>
      </c>
      <c r="C1072" s="35">
        <v>7</v>
      </c>
      <c r="D1072" s="35">
        <v>750</v>
      </c>
      <c r="E10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072" s="36">
        <v>6</v>
      </c>
      <c r="G1072" s="36">
        <f>IF(Table2[[#This Row],[M1A]]="","",Table2[[#This Row],[M1A]]-Table2[[#This Row],[AWAL]])</f>
        <v>-1</v>
      </c>
      <c r="I1072" s="36" t="str">
        <f>IF(Table2[[#This Row],[M2A]]="","",SUM(Table2[[#This Row],[M2A]]-(IF(Table2[[#This Row],[M1A]]="",Table2[[#This Row],[AWAL]],Table2[[#This Row],[M1A]]))))</f>
        <v/>
      </c>
      <c r="J1072" s="37"/>
      <c r="K10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73" spans="1:15">
      <c r="A1073" s="33">
        <f>IF(Table2[[#This Row],[TT]]&lt;1,"",COUNT(A$2:A1072)+1)</f>
        <v>1050</v>
      </c>
      <c r="B1073" s="34" t="s">
        <v>1248</v>
      </c>
      <c r="C1073" s="35">
        <v>6</v>
      </c>
      <c r="D1073" s="35">
        <v>500</v>
      </c>
      <c r="E10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073" s="36">
        <v>5</v>
      </c>
      <c r="G1073" s="36">
        <f>IF(Table2[[#This Row],[M1A]]="","",Table2[[#This Row],[M1A]]-Table2[[#This Row],[AWAL]])</f>
        <v>-1</v>
      </c>
      <c r="I1073" s="36" t="str">
        <f>IF(Table2[[#This Row],[M2A]]="","",SUM(Table2[[#This Row],[M2A]]-(IF(Table2[[#This Row],[M1A]]="",Table2[[#This Row],[AWAL]],Table2[[#This Row],[M1A]]))))</f>
        <v/>
      </c>
      <c r="J1073" s="37"/>
      <c r="K10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74" spans="1:15">
      <c r="A1074" s="33">
        <f>IF(Table2[[#This Row],[TT]]&lt;1,"",COUNT(A$2:A1073)+1)</f>
        <v>1051</v>
      </c>
      <c r="B1074" s="34" t="s">
        <v>1249</v>
      </c>
      <c r="C1074" s="35">
        <v>10</v>
      </c>
      <c r="D1074" s="35">
        <v>600</v>
      </c>
      <c r="E10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074" s="36" t="str">
        <f>IF(Table2[[#This Row],[M1A]]="","",Table2[[#This Row],[M1A]]-Table2[[#This Row],[AWAL]])</f>
        <v/>
      </c>
      <c r="I1074" s="36" t="str">
        <f>IF(Table2[[#This Row],[M2A]]="","",SUM(Table2[[#This Row],[M2A]]-(IF(Table2[[#This Row],[M1A]]="",Table2[[#This Row],[AWAL]],Table2[[#This Row],[M1A]]))))</f>
        <v/>
      </c>
      <c r="J1074" s="37"/>
      <c r="K10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5" spans="1:15">
      <c r="A1075" s="33">
        <f>IF(Table2[[#This Row],[TT]]&lt;1,"",COUNT(A$2:A1074)+1)</f>
        <v>1052</v>
      </c>
      <c r="B1075" s="34" t="s">
        <v>1250</v>
      </c>
      <c r="C1075" s="35">
        <v>4</v>
      </c>
      <c r="D1075" s="35" t="s">
        <v>153</v>
      </c>
      <c r="E10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75" s="36" t="str">
        <f>IF(Table2[[#This Row],[M1A]]="","",Table2[[#This Row],[M1A]]-Table2[[#This Row],[AWAL]])</f>
        <v/>
      </c>
      <c r="I1075" s="36" t="str">
        <f>IF(Table2[[#This Row],[M2A]]="","",SUM(Table2[[#This Row],[M2A]]-(IF(Table2[[#This Row],[M1A]]="",Table2[[#This Row],[AWAL]],Table2[[#This Row],[M1A]]))))</f>
        <v/>
      </c>
      <c r="J1075" s="37"/>
      <c r="K10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6" spans="1:15">
      <c r="A1076" s="33">
        <f>IF(Table2[[#This Row],[TT]]&lt;1,"",COUNT(A$2:A1075)+1)</f>
        <v>1053</v>
      </c>
      <c r="B1076" s="34" t="s">
        <v>1251</v>
      </c>
      <c r="C1076" s="35">
        <v>3</v>
      </c>
      <c r="D1076" s="35" t="s">
        <v>247</v>
      </c>
      <c r="E10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6" s="36" t="str">
        <f>IF(Table2[[#This Row],[M1A]]="","",Table2[[#This Row],[M1A]]-Table2[[#This Row],[AWAL]])</f>
        <v/>
      </c>
      <c r="I1076" s="36" t="str">
        <f>IF(Table2[[#This Row],[M2A]]="","",SUM(Table2[[#This Row],[M2A]]-(IF(Table2[[#This Row],[M1A]]="",Table2[[#This Row],[AWAL]],Table2[[#This Row],[M1A]]))))</f>
        <v/>
      </c>
      <c r="J1076" s="37"/>
      <c r="K10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7" spans="1:15">
      <c r="A1077" s="33">
        <f>IF(Table2[[#This Row],[TT]]&lt;1,"",COUNT(A$2:A1076)+1)</f>
        <v>1054</v>
      </c>
      <c r="B1077" s="34" t="s">
        <v>1252</v>
      </c>
      <c r="C1077" s="35">
        <v>1</v>
      </c>
      <c r="D1077" s="35" t="s">
        <v>458</v>
      </c>
      <c r="E10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7" s="36" t="str">
        <f>IF(Table2[[#This Row],[M1A]]="","",Table2[[#This Row],[M1A]]-Table2[[#This Row],[AWAL]])</f>
        <v/>
      </c>
      <c r="I1077" s="36" t="str">
        <f>IF(Table2[[#This Row],[M2A]]="","",SUM(Table2[[#This Row],[M2A]]-(IF(Table2[[#This Row],[M1A]]="",Table2[[#This Row],[AWAL]],Table2[[#This Row],[M1A]]))))</f>
        <v/>
      </c>
      <c r="J1077" s="37"/>
      <c r="K10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8" spans="1:15">
      <c r="A1078" s="33">
        <f>IF(Table2[[#This Row],[TT]]&lt;1,"",COUNT(A$2:A1077)+1)</f>
        <v>1055</v>
      </c>
      <c r="B1078" s="34" t="s">
        <v>1253</v>
      </c>
      <c r="C1078" s="35">
        <v>3</v>
      </c>
      <c r="D1078" s="35" t="s">
        <v>289</v>
      </c>
      <c r="E10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8" s="36" t="str">
        <f>IF(Table2[[#This Row],[M1A]]="","",Table2[[#This Row],[M1A]]-Table2[[#This Row],[AWAL]])</f>
        <v/>
      </c>
      <c r="I1078" s="36" t="str">
        <f>IF(Table2[[#This Row],[M2A]]="","",SUM(Table2[[#This Row],[M2A]]-(IF(Table2[[#This Row],[M1A]]="",Table2[[#This Row],[AWAL]],Table2[[#This Row],[M1A]]))))</f>
        <v/>
      </c>
      <c r="J1078" s="37"/>
      <c r="K10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79" spans="1:15">
      <c r="A1079" s="33">
        <f>IF(Table2[[#This Row],[TT]]&lt;1,"",COUNT(A$2:A1078)+1)</f>
        <v>1056</v>
      </c>
      <c r="B1079" s="34" t="s">
        <v>1254</v>
      </c>
      <c r="C1079" s="35">
        <v>4</v>
      </c>
      <c r="D1079" s="35" t="s">
        <v>53</v>
      </c>
      <c r="E10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79" s="36" t="str">
        <f>IF(Table2[[#This Row],[M1A]]="","",Table2[[#This Row],[M1A]]-Table2[[#This Row],[AWAL]])</f>
        <v/>
      </c>
      <c r="I1079" s="36" t="str">
        <f>IF(Table2[[#This Row],[M2A]]="","",SUM(Table2[[#This Row],[M2A]]-(IF(Table2[[#This Row],[M1A]]="",Table2[[#This Row],[AWAL]],Table2[[#This Row],[M1A]]))))</f>
        <v/>
      </c>
      <c r="J1079" s="37"/>
      <c r="K10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0" spans="1:15">
      <c r="A1080" s="33">
        <f>IF(Table2[[#This Row],[TT]]&lt;1,"",COUNT(A$2:A1079)+1)</f>
        <v>1057</v>
      </c>
      <c r="B1080" s="34" t="s">
        <v>1255</v>
      </c>
      <c r="C1080" s="35">
        <v>7</v>
      </c>
      <c r="D1080" s="35" t="s">
        <v>1256</v>
      </c>
      <c r="E10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80" s="36" t="str">
        <f>IF(Table2[[#This Row],[M1A]]="","",Table2[[#This Row],[M1A]]-Table2[[#This Row],[AWAL]])</f>
        <v/>
      </c>
      <c r="I1080" s="36" t="str">
        <f>IF(Table2[[#This Row],[M2A]]="","",SUM(Table2[[#This Row],[M2A]]-(IF(Table2[[#This Row],[M1A]]="",Table2[[#This Row],[AWAL]],Table2[[#This Row],[M1A]]))))</f>
        <v/>
      </c>
      <c r="J1080" s="37"/>
      <c r="K10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1" spans="1:15">
      <c r="A1081" s="33">
        <f>IF(Table2[[#This Row],[TT]]&lt;1,"",COUNT(A$2:A1080)+1)</f>
        <v>1058</v>
      </c>
      <c r="B1081" s="41" t="s">
        <v>1257</v>
      </c>
      <c r="C1081" s="42">
        <v>2</v>
      </c>
      <c r="D1081" s="42" t="s">
        <v>1258</v>
      </c>
      <c r="E10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81" s="36" t="str">
        <f>IF(Table2[[#This Row],[M1A]]="","",Table2[[#This Row],[M1A]]-Table2[[#This Row],[AWAL]])</f>
        <v/>
      </c>
      <c r="I1081" s="36" t="str">
        <f>IF(Table2[[#This Row],[M2A]]="","",SUM(Table2[[#This Row],[M2A]]-(IF(Table2[[#This Row],[M1A]]="",Table2[[#This Row],[AWAL]],Table2[[#This Row],[M1A]]))))</f>
        <v/>
      </c>
      <c r="J1081" s="37"/>
      <c r="K10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2" spans="1:15">
      <c r="A1082" s="33">
        <f>IF(Table2[[#This Row],[TT]]&lt;1,"",COUNT(A$2:A1081)+1)</f>
        <v>1059</v>
      </c>
      <c r="B1082" s="34" t="s">
        <v>1259</v>
      </c>
      <c r="C1082" s="35">
        <v>1</v>
      </c>
      <c r="D1082" s="35">
        <v>700</v>
      </c>
      <c r="E10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2" s="36" t="str">
        <f>IF(Table2[[#This Row],[M1A]]="","",Table2[[#This Row],[M1A]]-Table2[[#This Row],[AWAL]])</f>
        <v/>
      </c>
      <c r="I1082" s="36" t="str">
        <f>IF(Table2[[#This Row],[M2A]]="","",SUM(Table2[[#This Row],[M2A]]-(IF(Table2[[#This Row],[M1A]]="",Table2[[#This Row],[AWAL]],Table2[[#This Row],[M1A]]))))</f>
        <v/>
      </c>
      <c r="J1082" s="37"/>
      <c r="K10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3" spans="1:15">
      <c r="A1083" s="33">
        <f>IF(Table2[[#This Row],[TT]]&lt;1,"",COUNT(A$2:A1082)+1)</f>
        <v>1060</v>
      </c>
      <c r="B1083" s="34" t="s">
        <v>1260</v>
      </c>
      <c r="C1083" s="35">
        <v>5</v>
      </c>
      <c r="D1083" s="35">
        <v>700</v>
      </c>
      <c r="E10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083" s="36">
        <v>4</v>
      </c>
      <c r="G1083" s="36">
        <f>IF(Table2[[#This Row],[M1A]]="","",Table2[[#This Row],[M1A]]-Table2[[#This Row],[AWAL]])</f>
        <v>-1</v>
      </c>
      <c r="I1083" s="36" t="str">
        <f>IF(Table2[[#This Row],[M2A]]="","",SUM(Table2[[#This Row],[M2A]]-(IF(Table2[[#This Row],[M1A]]="",Table2[[#This Row],[AWAL]],Table2[[#This Row],[M1A]]))))</f>
        <v/>
      </c>
      <c r="J1083" s="37"/>
      <c r="K10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84" spans="1:15">
      <c r="A1084" s="33">
        <f>IF(Table2[[#This Row],[TT]]&lt;1,"",COUNT(A$2:A1083)+1)</f>
        <v>1061</v>
      </c>
      <c r="B1084" s="41" t="s">
        <v>1261</v>
      </c>
      <c r="C1084" s="42">
        <v>6</v>
      </c>
      <c r="D1084" s="42" t="s">
        <v>1262</v>
      </c>
      <c r="E10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84" s="36" t="str">
        <f>IF(Table2[[#This Row],[M1A]]="","",Table2[[#This Row],[M1A]]-Table2[[#This Row],[AWAL]])</f>
        <v/>
      </c>
      <c r="I1084" s="36" t="str">
        <f>IF(Table2[[#This Row],[M2A]]="","",SUM(Table2[[#This Row],[M2A]]-(IF(Table2[[#This Row],[M1A]]="",Table2[[#This Row],[AWAL]],Table2[[#This Row],[M1A]]))))</f>
        <v/>
      </c>
      <c r="J1084" s="37"/>
      <c r="K10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5" spans="1:15">
      <c r="A1085" s="33">
        <f>IF(Table2[[#This Row],[TT]]&lt;1,"",COUNT(A$2:A1084)+1)</f>
        <v>1062</v>
      </c>
      <c r="B1085" s="34" t="s">
        <v>1263</v>
      </c>
      <c r="C1085" s="35">
        <v>8</v>
      </c>
      <c r="D1085" s="35">
        <v>400</v>
      </c>
      <c r="E10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85" s="36" t="str">
        <f>IF(Table2[[#This Row],[M1A]]="","",Table2[[#This Row],[M1A]]-Table2[[#This Row],[AWAL]])</f>
        <v/>
      </c>
      <c r="I1085" s="36" t="str">
        <f>IF(Table2[[#This Row],[M2A]]="","",SUM(Table2[[#This Row],[M2A]]-(IF(Table2[[#This Row],[M1A]]="",Table2[[#This Row],[AWAL]],Table2[[#This Row],[M1A]]))))</f>
        <v/>
      </c>
      <c r="J1085" s="37"/>
      <c r="K10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6" spans="1:15">
      <c r="A1086" s="33">
        <f>IF(Table2[[#This Row],[TT]]&lt;1,"",COUNT(A$2:A1085)+1)</f>
        <v>1063</v>
      </c>
      <c r="B1086" s="34" t="s">
        <v>1264</v>
      </c>
      <c r="C1086" s="35">
        <v>1</v>
      </c>
      <c r="D1086" s="35">
        <v>600</v>
      </c>
      <c r="E10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6" s="36" t="str">
        <f>IF(Table2[[#This Row],[M1A]]="","",Table2[[#This Row],[M1A]]-Table2[[#This Row],[AWAL]])</f>
        <v/>
      </c>
      <c r="I1086" s="36" t="str">
        <f>IF(Table2[[#This Row],[M2A]]="","",SUM(Table2[[#This Row],[M2A]]-(IF(Table2[[#This Row],[M1A]]="",Table2[[#This Row],[AWAL]],Table2[[#This Row],[M1A]]))))</f>
        <v/>
      </c>
      <c r="J1086" s="37"/>
      <c r="K10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7" spans="1:15">
      <c r="A1087" s="33">
        <f>IF(Table2[[#This Row],[TT]]&lt;1,"",COUNT(A$2:A1086)+1)</f>
        <v>1064</v>
      </c>
      <c r="B1087" s="34" t="s">
        <v>2603</v>
      </c>
      <c r="C1087" s="35">
        <v>9</v>
      </c>
      <c r="D1087" s="35" t="s">
        <v>2914</v>
      </c>
      <c r="E10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087" s="36" t="str">
        <f>IF(Table2[[#This Row],[M1A]]="","",Table2[[#This Row],[M1A]]-Table2[[#This Row],[AWAL]])</f>
        <v/>
      </c>
      <c r="I1087" s="36" t="str">
        <f>IF(Table2[[#This Row],[M2A]]="","",SUM(Table2[[#This Row],[M2A]]-(IF(Table2[[#This Row],[M1A]]="",Table2[[#This Row],[AWAL]],Table2[[#This Row],[M1A]]))))</f>
        <v/>
      </c>
      <c r="J1087" s="37"/>
      <c r="K10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8" spans="1:15">
      <c r="A1088" s="33">
        <f>IF(Table2[[#This Row],[TT]]&lt;1,"",COUNT(A$2:A1087)+1)</f>
        <v>1065</v>
      </c>
      <c r="B1088" s="34" t="s">
        <v>2602</v>
      </c>
      <c r="C1088" s="35">
        <v>5</v>
      </c>
      <c r="D1088" s="35" t="s">
        <v>2914</v>
      </c>
      <c r="E10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88" s="36" t="str">
        <f>IF(Table2[[#This Row],[M1A]]="","",Table2[[#This Row],[M1A]]-Table2[[#This Row],[AWAL]])</f>
        <v/>
      </c>
      <c r="I1088" s="36" t="str">
        <f>IF(Table2[[#This Row],[M2A]]="","",SUM(Table2[[#This Row],[M2A]]-(IF(Table2[[#This Row],[M1A]]="",Table2[[#This Row],[AWAL]],Table2[[#This Row],[M1A]]))))</f>
        <v/>
      </c>
      <c r="J1088" s="37"/>
      <c r="K10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89" spans="1:15">
      <c r="A1089" s="33">
        <f>IF(Table2[[#This Row],[TT]]&lt;1,"",COUNT(A$2:A1088)+1)</f>
        <v>1066</v>
      </c>
      <c r="B1089" s="34" t="s">
        <v>1265</v>
      </c>
      <c r="C1089" s="35">
        <v>2</v>
      </c>
      <c r="D1089" s="35" t="s">
        <v>1266</v>
      </c>
      <c r="E10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089" s="36">
        <v>1</v>
      </c>
      <c r="G1089" s="36">
        <f>IF(Table2[[#This Row],[M1A]]="","",Table2[[#This Row],[M1A]]-Table2[[#This Row],[AWAL]])</f>
        <v>-1</v>
      </c>
      <c r="I1089" s="36" t="str">
        <f>IF(Table2[[#This Row],[M2A]]="","",SUM(Table2[[#This Row],[M2A]]-(IF(Table2[[#This Row],[M1A]]="",Table2[[#This Row],[AWAL]],Table2[[#This Row],[M1A]]))))</f>
        <v/>
      </c>
      <c r="J1089" s="37"/>
      <c r="K10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90" spans="1:15">
      <c r="A1090" s="33">
        <f>IF(Table2[[#This Row],[TT]]&lt;1,"",COUNT(A$2:A1089)+1)</f>
        <v>1067</v>
      </c>
      <c r="B1090" s="34" t="s">
        <v>1267</v>
      </c>
      <c r="C1090" s="35">
        <v>7</v>
      </c>
      <c r="D1090" s="35" t="s">
        <v>1268</v>
      </c>
      <c r="E10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90" s="36" t="str">
        <f>IF(Table2[[#This Row],[M1A]]="","",Table2[[#This Row],[M1A]]-Table2[[#This Row],[AWAL]])</f>
        <v/>
      </c>
      <c r="I1090" s="36" t="str">
        <f>IF(Table2[[#This Row],[M2A]]="","",SUM(Table2[[#This Row],[M2A]]-(IF(Table2[[#This Row],[M1A]]="",Table2[[#This Row],[AWAL]],Table2[[#This Row],[M1A]]))))</f>
        <v/>
      </c>
      <c r="J1090" s="37"/>
      <c r="K10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1" spans="1:15">
      <c r="A1091" s="33">
        <f>IF(Table2[[#This Row],[TT]]&lt;1,"",COUNT(A$2:A1090)+1)</f>
        <v>1068</v>
      </c>
      <c r="B1091" s="41" t="s">
        <v>2867</v>
      </c>
      <c r="C1091" s="42">
        <v>4</v>
      </c>
      <c r="D1091" s="42">
        <v>100</v>
      </c>
      <c r="E10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091" s="36">
        <v>3</v>
      </c>
      <c r="G1091" s="36">
        <f>IF(Table2[[#This Row],[M1A]]="","",Table2[[#This Row],[M1A]]-Table2[[#This Row],[AWAL]])</f>
        <v>-1</v>
      </c>
      <c r="I1091" s="36" t="str">
        <f>IF(Table2[[#This Row],[M2A]]="","",SUM(Table2[[#This Row],[M2A]]-(IF(Table2[[#This Row],[M1A]]="",Table2[[#This Row],[AWAL]],Table2[[#This Row],[M1A]]))))</f>
        <v/>
      </c>
      <c r="J1091" s="37"/>
      <c r="K10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92" spans="1:15">
      <c r="A1092" s="33">
        <f>IF(Table2[[#This Row],[TT]]&lt;1,"",COUNT(A$2:A1091)+1)</f>
        <v>1069</v>
      </c>
      <c r="B1092" s="34" t="s">
        <v>1269</v>
      </c>
      <c r="C1092" s="35">
        <v>26</v>
      </c>
      <c r="D1092" s="35">
        <v>10</v>
      </c>
      <c r="E10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1092" s="36">
        <v>19</v>
      </c>
      <c r="G1092" s="36">
        <f>IF(Table2[[#This Row],[M1A]]="","",Table2[[#This Row],[M1A]]-Table2[[#This Row],[AWAL]])</f>
        <v>-7</v>
      </c>
      <c r="I1092" s="36" t="str">
        <f>IF(Table2[[#This Row],[M2A]]="","",SUM(Table2[[#This Row],[M2A]]-(IF(Table2[[#This Row],[M1A]]="",Table2[[#This Row],[AWAL]],Table2[[#This Row],[M1A]]))))</f>
        <v/>
      </c>
      <c r="J1092" s="37"/>
      <c r="K10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M1:K(-7)  </v>
      </c>
      <c r="O10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M1-7 </v>
      </c>
    </row>
    <row r="1093" spans="1:15">
      <c r="A1093" s="33">
        <f>IF(Table2[[#This Row],[TT]]&lt;1,"",COUNT(A$2:A1092)+1)</f>
        <v>1070</v>
      </c>
      <c r="B1093" s="34" t="s">
        <v>2984</v>
      </c>
      <c r="C1093" s="35">
        <v>24</v>
      </c>
      <c r="D1093" s="35">
        <v>10</v>
      </c>
      <c r="E10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093" s="36" t="str">
        <f>IF(Table2[[#This Row],[M1A]]="","",Table2[[#This Row],[M1A]]-Table2[[#This Row],[AWAL]])</f>
        <v/>
      </c>
      <c r="I1093" s="36" t="str">
        <f>IF(Table2[[#This Row],[M2A]]="","",SUM(Table2[[#This Row],[M2A]]-(IF(Table2[[#This Row],[M1A]]="",Table2[[#This Row],[AWAL]],Table2[[#This Row],[M1A]]))))</f>
        <v/>
      </c>
      <c r="J1093" s="37"/>
      <c r="K10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4" spans="1:15">
      <c r="A1094" s="33">
        <f>IF(Table2[[#This Row],[TT]]&lt;1,"",COUNT(A$2:A1093)+1)</f>
        <v>1071</v>
      </c>
      <c r="B1094" s="34" t="s">
        <v>2985</v>
      </c>
      <c r="C1094" s="35">
        <v>28</v>
      </c>
      <c r="D1094" s="35">
        <v>10</v>
      </c>
      <c r="E10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094" s="36">
        <v>27</v>
      </c>
      <c r="G1094" s="36">
        <f>IF(Table2[[#This Row],[M1A]]="","",Table2[[#This Row],[M1A]]-Table2[[#This Row],[AWAL]])</f>
        <v>-1</v>
      </c>
      <c r="I1094" s="36" t="str">
        <f>IF(Table2[[#This Row],[M2A]]="","",SUM(Table2[[#This Row],[M2A]]-(IF(Table2[[#This Row],[M1A]]="",Table2[[#This Row],[AWAL]],Table2[[#This Row],[M1A]]))))</f>
        <v/>
      </c>
      <c r="J1094" s="37"/>
      <c r="K10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95" spans="1:15">
      <c r="A1095" s="33">
        <f>IF(Table2[[#This Row],[TT]]&lt;1,"",COUNT(A$2:A1094)+1)</f>
        <v>1072</v>
      </c>
      <c r="B1095" s="34" t="s">
        <v>2682</v>
      </c>
      <c r="C1095" s="35">
        <v>14</v>
      </c>
      <c r="D1095" s="35" t="s">
        <v>2915</v>
      </c>
      <c r="E10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095" s="36">
        <v>13</v>
      </c>
      <c r="G1095" s="36">
        <f>IF(Table2[[#This Row],[M1A]]="","",Table2[[#This Row],[M1A]]-Table2[[#This Row],[AWAL]])</f>
        <v>-1</v>
      </c>
      <c r="I1095" s="36" t="str">
        <f>IF(Table2[[#This Row],[M2A]]="","",SUM(Table2[[#This Row],[M2A]]-(IF(Table2[[#This Row],[M1A]]="",Table2[[#This Row],[AWAL]],Table2[[#This Row],[M1A]]))))</f>
        <v/>
      </c>
      <c r="J1095" s="37"/>
      <c r="K10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96" spans="1:15">
      <c r="A1096" s="33">
        <f>IF(Table2[[#This Row],[TT]]&lt;1,"",COUNT(A$2:A1095)+1)</f>
        <v>1073</v>
      </c>
      <c r="B1096" s="34" t="s">
        <v>2683</v>
      </c>
      <c r="C1096" s="35">
        <v>13</v>
      </c>
      <c r="D1096" s="35" t="s">
        <v>2915</v>
      </c>
      <c r="E10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096" s="36" t="str">
        <f>IF(Table2[[#This Row],[M1A]]="","",Table2[[#This Row],[M1A]]-Table2[[#This Row],[AWAL]])</f>
        <v/>
      </c>
      <c r="I1096" s="36" t="str">
        <f>IF(Table2[[#This Row],[M2A]]="","",SUM(Table2[[#This Row],[M2A]]-(IF(Table2[[#This Row],[M1A]]="",Table2[[#This Row],[AWAL]],Table2[[#This Row],[M1A]]))))</f>
        <v/>
      </c>
      <c r="J1096" s="37"/>
      <c r="K10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7" spans="1:15">
      <c r="A1097" s="33">
        <f>IF(Table2[[#This Row],[TT]]&lt;1,"",COUNT(A$2:A1096)+1)</f>
        <v>1074</v>
      </c>
      <c r="B1097" s="34" t="s">
        <v>2684</v>
      </c>
      <c r="C1097" s="35">
        <v>18</v>
      </c>
      <c r="D1097" s="35" t="s">
        <v>2915</v>
      </c>
      <c r="E10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97" s="36" t="str">
        <f>IF(Table2[[#This Row],[M1A]]="","",Table2[[#This Row],[M1A]]-Table2[[#This Row],[AWAL]])</f>
        <v/>
      </c>
      <c r="I1097" s="36" t="str">
        <f>IF(Table2[[#This Row],[M2A]]="","",SUM(Table2[[#This Row],[M2A]]-(IF(Table2[[#This Row],[M1A]]="",Table2[[#This Row],[AWAL]],Table2[[#This Row],[M1A]]))))</f>
        <v/>
      </c>
      <c r="J1097" s="37"/>
      <c r="K10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0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098" spans="1:15">
      <c r="A1098" s="33">
        <f>IF(Table2[[#This Row],[TT]]&lt;1,"",COUNT(A$2:A1097)+1)</f>
        <v>1075</v>
      </c>
      <c r="B1098" s="34" t="s">
        <v>2685</v>
      </c>
      <c r="C1098" s="35">
        <v>14</v>
      </c>
      <c r="D1098" s="35" t="s">
        <v>2915</v>
      </c>
      <c r="E10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098" s="36">
        <v>13</v>
      </c>
      <c r="G1098" s="36">
        <f>IF(Table2[[#This Row],[M1A]]="","",Table2[[#This Row],[M1A]]-Table2[[#This Row],[AWAL]])</f>
        <v>-1</v>
      </c>
      <c r="I1098" s="36" t="str">
        <f>IF(Table2[[#This Row],[M2A]]="","",SUM(Table2[[#This Row],[M2A]]-(IF(Table2[[#This Row],[M1A]]="",Table2[[#This Row],[AWAL]],Table2[[#This Row],[M1A]]))))</f>
        <v/>
      </c>
      <c r="J1098" s="37"/>
      <c r="K10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099" spans="1:15">
      <c r="A1099" s="33">
        <f>IF(Table2[[#This Row],[TT]]&lt;1,"",COUNT(A$2:A1098)+1)</f>
        <v>1076</v>
      </c>
      <c r="B1099" s="34" t="s">
        <v>2686</v>
      </c>
      <c r="C1099" s="35">
        <v>8</v>
      </c>
      <c r="D1099" s="35" t="s">
        <v>2915</v>
      </c>
      <c r="E10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099" s="36">
        <v>7</v>
      </c>
      <c r="G1099" s="36">
        <f>IF(Table2[[#This Row],[M1A]]="","",Table2[[#This Row],[M1A]]-Table2[[#This Row],[AWAL]])</f>
        <v>-1</v>
      </c>
      <c r="I1099" s="36" t="str">
        <f>IF(Table2[[#This Row],[M2A]]="","",SUM(Table2[[#This Row],[M2A]]-(IF(Table2[[#This Row],[M1A]]="",Table2[[#This Row],[AWAL]],Table2[[#This Row],[M1A]]))))</f>
        <v/>
      </c>
      <c r="J1099" s="37"/>
      <c r="K10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0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100" spans="1:15">
      <c r="A1100" s="33">
        <f>IF(Table2[[#This Row],[TT]]&lt;1,"",COUNT(A$2:A1099)+1)</f>
        <v>1077</v>
      </c>
      <c r="B1100" s="34" t="s">
        <v>1270</v>
      </c>
      <c r="C1100" s="35">
        <v>9</v>
      </c>
      <c r="D1100" s="35" t="s">
        <v>1271</v>
      </c>
      <c r="E11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00" s="36" t="str">
        <f>IF(Table2[[#This Row],[M1A]]="","",Table2[[#This Row],[M1A]]-Table2[[#This Row],[AWAL]])</f>
        <v/>
      </c>
      <c r="I1100" s="36" t="str">
        <f>IF(Table2[[#This Row],[M2A]]="","",SUM(Table2[[#This Row],[M2A]]-(IF(Table2[[#This Row],[M1A]]="",Table2[[#This Row],[AWAL]],Table2[[#This Row],[M1A]]))))</f>
        <v/>
      </c>
      <c r="J1100" s="37"/>
      <c r="K11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1" spans="1:15">
      <c r="A1101" s="39">
        <f>IF(Table2[[#This Row],[TT]]&lt;1,"",COUNT(A$2:A1100)+1)</f>
        <v>1078</v>
      </c>
      <c r="B1101" s="34" t="s">
        <v>1272</v>
      </c>
      <c r="C1101" s="35">
        <v>7</v>
      </c>
      <c r="D1101" s="35" t="s">
        <v>1273</v>
      </c>
      <c r="E110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01" s="38" t="str">
        <f>IF(Table2[[#This Row],[M1A]]="","",Table2[[#This Row],[M1A]]-Table2[[#This Row],[AWAL]])</f>
        <v/>
      </c>
      <c r="I1101" s="38" t="str">
        <f>IF(Table2[[#This Row],[M2A]]="","",SUM(Table2[[#This Row],[M2A]]-(IF(Table2[[#This Row],[M1A]]="",Table2[[#This Row],[AWAL]],Table2[[#This Row],[M1A]]))))</f>
        <v/>
      </c>
      <c r="J1101" s="40"/>
      <c r="K110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101" s="38"/>
      <c r="M110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2" spans="1:15">
      <c r="A1102" s="33">
        <f>IF(Table2[[#This Row],[TT]]&lt;1,"",COUNT(A$2:A1101)+1)</f>
        <v>1079</v>
      </c>
      <c r="B1102" s="34" t="s">
        <v>1274</v>
      </c>
      <c r="C1102" s="35">
        <v>1</v>
      </c>
      <c r="D1102" s="35" t="s">
        <v>1275</v>
      </c>
      <c r="E11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2" s="36" t="str">
        <f>IF(Table2[[#This Row],[M1A]]="","",Table2[[#This Row],[M1A]]-Table2[[#This Row],[AWAL]])</f>
        <v/>
      </c>
      <c r="I1102" s="36" t="str">
        <f>IF(Table2[[#This Row],[M2A]]="","",SUM(Table2[[#This Row],[M2A]]-(IF(Table2[[#This Row],[M1A]]="",Table2[[#This Row],[AWAL]],Table2[[#This Row],[M1A]]))))</f>
        <v/>
      </c>
      <c r="J1102" s="37"/>
      <c r="K11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3" spans="1:15">
      <c r="A1103" s="33">
        <f>IF(Table2[[#This Row],[TT]]&lt;1,"",COUNT(A$2:A1102)+1)</f>
        <v>1080</v>
      </c>
      <c r="B1103" s="34" t="s">
        <v>1276</v>
      </c>
      <c r="C1103" s="35">
        <v>2</v>
      </c>
      <c r="D1103" s="35">
        <v>4000</v>
      </c>
      <c r="E11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3" s="36" t="str">
        <f>IF(Table2[[#This Row],[M1A]]="","",Table2[[#This Row],[M1A]]-Table2[[#This Row],[AWAL]])</f>
        <v/>
      </c>
      <c r="I1103" s="36" t="str">
        <f>IF(Table2[[#This Row],[M2A]]="","",SUM(Table2[[#This Row],[M2A]]-(IF(Table2[[#This Row],[M1A]]="",Table2[[#This Row],[AWAL]],Table2[[#This Row],[M1A]]))))</f>
        <v/>
      </c>
      <c r="J1103" s="37"/>
      <c r="K11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4" spans="1:15">
      <c r="A1104" s="33">
        <f>IF(Table2[[#This Row],[TT]]&lt;1,"",COUNT(A$2:A1103)+1)</f>
        <v>1081</v>
      </c>
      <c r="B1104" s="34" t="s">
        <v>1277</v>
      </c>
      <c r="C1104" s="35">
        <v>4</v>
      </c>
      <c r="D1104" s="35" t="s">
        <v>1278</v>
      </c>
      <c r="E11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04" s="36" t="str">
        <f>IF(Table2[[#This Row],[M1A]]="","",Table2[[#This Row],[M1A]]-Table2[[#This Row],[AWAL]])</f>
        <v/>
      </c>
      <c r="I1104" s="36" t="str">
        <f>IF(Table2[[#This Row],[M2A]]="","",SUM(Table2[[#This Row],[M2A]]-(IF(Table2[[#This Row],[M1A]]="",Table2[[#This Row],[AWAL]],Table2[[#This Row],[M1A]]))))</f>
        <v/>
      </c>
      <c r="J1104" s="37"/>
      <c r="K11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5" spans="1:15">
      <c r="A1105" s="33">
        <f>IF(Table2[[#This Row],[TT]]&lt;1,"",COUNT(A$2:A1104)+1)</f>
        <v>1082</v>
      </c>
      <c r="B1105" s="34" t="s">
        <v>1280</v>
      </c>
      <c r="C1105" s="35">
        <v>1</v>
      </c>
      <c r="D1105" s="35" t="s">
        <v>1279</v>
      </c>
      <c r="E11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5" s="36" t="str">
        <f>IF(Table2[[#This Row],[M1A]]="","",Table2[[#This Row],[M1A]]-Table2[[#This Row],[AWAL]])</f>
        <v/>
      </c>
      <c r="I1105" s="36" t="str">
        <f>IF(Table2[[#This Row],[M2A]]="","",SUM(Table2[[#This Row],[M2A]]-(IF(Table2[[#This Row],[M1A]]="",Table2[[#This Row],[AWAL]],Table2[[#This Row],[M1A]]))))</f>
        <v/>
      </c>
      <c r="J1105" s="37"/>
      <c r="K11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6" spans="1:15">
      <c r="A1106" s="33">
        <f>IF(Table2[[#This Row],[TT]]&lt;1,"",COUNT(A$2:A1105)+1)</f>
        <v>1083</v>
      </c>
      <c r="B1106" s="34" t="s">
        <v>1281</v>
      </c>
      <c r="C1106" s="35">
        <v>5</v>
      </c>
      <c r="D1106" s="35" t="s">
        <v>1282</v>
      </c>
      <c r="E11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06" s="36" t="str">
        <f>IF(Table2[[#This Row],[M1A]]="","",Table2[[#This Row],[M1A]]-Table2[[#This Row],[AWAL]])</f>
        <v/>
      </c>
      <c r="I1106" s="36" t="str">
        <f>IF(Table2[[#This Row],[M2A]]="","",SUM(Table2[[#This Row],[M2A]]-(IF(Table2[[#This Row],[M1A]]="",Table2[[#This Row],[AWAL]],Table2[[#This Row],[M1A]]))))</f>
        <v/>
      </c>
      <c r="J1106" s="37"/>
      <c r="K11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7" spans="1:15">
      <c r="A1107" s="33">
        <f>IF(Table2[[#This Row],[TT]]&lt;1,"",COUNT(A$2:A1106)+1)</f>
        <v>1084</v>
      </c>
      <c r="B1107" s="34" t="s">
        <v>1283</v>
      </c>
      <c r="C1107" s="35">
        <v>7</v>
      </c>
      <c r="D1107" s="35" t="s">
        <v>1284</v>
      </c>
      <c r="E11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07" s="36" t="str">
        <f>IF(Table2[[#This Row],[M1A]]="","",Table2[[#This Row],[M1A]]-Table2[[#This Row],[AWAL]])</f>
        <v/>
      </c>
      <c r="I1107" s="36" t="str">
        <f>IF(Table2[[#This Row],[M2A]]="","",SUM(Table2[[#This Row],[M2A]]-(IF(Table2[[#This Row],[M1A]]="",Table2[[#This Row],[AWAL]],Table2[[#This Row],[M1A]]))))</f>
        <v/>
      </c>
      <c r="J1107" s="37"/>
      <c r="K11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8" spans="1:15">
      <c r="A1108" s="33">
        <f>IF(Table2[[#This Row],[TT]]&lt;1,"",COUNT(A$2:A1107)+1)</f>
        <v>1085</v>
      </c>
      <c r="B1108" s="34" t="s">
        <v>1285</v>
      </c>
      <c r="C1108" s="35">
        <v>4</v>
      </c>
      <c r="D1108" s="35" t="s">
        <v>1279</v>
      </c>
      <c r="E11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08" s="36" t="str">
        <f>IF(Table2[[#This Row],[M1A]]="","",Table2[[#This Row],[M1A]]-Table2[[#This Row],[AWAL]])</f>
        <v/>
      </c>
      <c r="I1108" s="36" t="str">
        <f>IF(Table2[[#This Row],[M2A]]="","",SUM(Table2[[#This Row],[M2A]]-(IF(Table2[[#This Row],[M1A]]="",Table2[[#This Row],[AWAL]],Table2[[#This Row],[M1A]]))))</f>
        <v/>
      </c>
      <c r="J1108" s="37"/>
      <c r="K11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09" spans="1:15">
      <c r="A1109" s="33">
        <f>IF(Table2[[#This Row],[TT]]&lt;1,"",COUNT(A$2:A1108)+1)</f>
        <v>1086</v>
      </c>
      <c r="B1109" s="34" t="s">
        <v>1286</v>
      </c>
      <c r="C1109" s="35">
        <v>55</v>
      </c>
      <c r="D1109" s="35" t="s">
        <v>1279</v>
      </c>
      <c r="E11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1109" s="36" t="str">
        <f>IF(Table2[[#This Row],[M1A]]="","",Table2[[#This Row],[M1A]]-Table2[[#This Row],[AWAL]])</f>
        <v/>
      </c>
      <c r="I1109" s="36" t="str">
        <f>IF(Table2[[#This Row],[M2A]]="","",SUM(Table2[[#This Row],[M2A]]-(IF(Table2[[#This Row],[M1A]]="",Table2[[#This Row],[AWAL]],Table2[[#This Row],[M1A]]))))</f>
        <v/>
      </c>
      <c r="J1109" s="37"/>
      <c r="K11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0" spans="1:15">
      <c r="A1110" s="33">
        <f>IF(Table2[[#This Row],[TT]]&lt;1,"",COUNT(A$2:A1109)+1)</f>
        <v>1087</v>
      </c>
      <c r="B1110" s="34" t="s">
        <v>1287</v>
      </c>
      <c r="C1110" s="35">
        <v>15</v>
      </c>
      <c r="D1110" s="35" t="s">
        <v>1279</v>
      </c>
      <c r="E11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10" s="36" t="str">
        <f>IF(Table2[[#This Row],[M1A]]="","",Table2[[#This Row],[M1A]]-Table2[[#This Row],[AWAL]])</f>
        <v/>
      </c>
      <c r="I1110" s="36" t="str">
        <f>IF(Table2[[#This Row],[M2A]]="","",SUM(Table2[[#This Row],[M2A]]-(IF(Table2[[#This Row],[M1A]]="",Table2[[#This Row],[AWAL]],Table2[[#This Row],[M1A]]))))</f>
        <v/>
      </c>
      <c r="J1110" s="37"/>
      <c r="K11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1" spans="1:15">
      <c r="A1111" s="33">
        <f>IF(Table2[[#This Row],[TT]]&lt;1,"",COUNT(A$2:A1110)+1)</f>
        <v>1088</v>
      </c>
      <c r="B1111" s="34" t="s">
        <v>1288</v>
      </c>
      <c r="C1111" s="35">
        <v>1</v>
      </c>
      <c r="D1111" s="35" t="s">
        <v>1289</v>
      </c>
      <c r="E11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1" s="36" t="str">
        <f>IF(Table2[[#This Row],[M1A]]="","",Table2[[#This Row],[M1A]]-Table2[[#This Row],[AWAL]])</f>
        <v/>
      </c>
      <c r="I1111" s="36" t="str">
        <f>IF(Table2[[#This Row],[M2A]]="","",SUM(Table2[[#This Row],[M2A]]-(IF(Table2[[#This Row],[M1A]]="",Table2[[#This Row],[AWAL]],Table2[[#This Row],[M1A]]))))</f>
        <v/>
      </c>
      <c r="J1111" s="37"/>
      <c r="K11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2" spans="1:15">
      <c r="A1112" s="33">
        <f>IF(Table2[[#This Row],[TT]]&lt;1,"",COUNT(A$2:A1111)+1)</f>
        <v>1089</v>
      </c>
      <c r="B1112" s="41" t="s">
        <v>1290</v>
      </c>
      <c r="C1112" s="42">
        <v>11</v>
      </c>
      <c r="D1112" s="42" t="s">
        <v>1291</v>
      </c>
      <c r="E11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112" s="36" t="str">
        <f>IF(Table2[[#This Row],[M1A]]="","",Table2[[#This Row],[M1A]]-Table2[[#This Row],[AWAL]])</f>
        <v/>
      </c>
      <c r="I1112" s="36" t="str">
        <f>IF(Table2[[#This Row],[M2A]]="","",SUM(Table2[[#This Row],[M2A]]-(IF(Table2[[#This Row],[M1A]]="",Table2[[#This Row],[AWAL]],Table2[[#This Row],[M1A]]))))</f>
        <v/>
      </c>
      <c r="J1112" s="37"/>
      <c r="K11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3" spans="1:15">
      <c r="A1113" s="33">
        <f>IF(Table2[[#This Row],[TT]]&lt;1,"",COUNT(A$2:A1112)+1)</f>
        <v>1090</v>
      </c>
      <c r="B1113" s="34" t="s">
        <v>1292</v>
      </c>
      <c r="C1113" s="35">
        <v>4</v>
      </c>
      <c r="D1113" s="35">
        <v>240</v>
      </c>
      <c r="E11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13" s="36" t="str">
        <f>IF(Table2[[#This Row],[M1A]]="","",Table2[[#This Row],[M1A]]-Table2[[#This Row],[AWAL]])</f>
        <v/>
      </c>
      <c r="I1113" s="36" t="str">
        <f>IF(Table2[[#This Row],[M2A]]="","",SUM(Table2[[#This Row],[M2A]]-(IF(Table2[[#This Row],[M1A]]="",Table2[[#This Row],[AWAL]],Table2[[#This Row],[M1A]]))))</f>
        <v/>
      </c>
      <c r="J1113" s="37"/>
      <c r="K11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4" spans="1:15">
      <c r="A1114" s="33">
        <f>IF(Table2[[#This Row],[TT]]&lt;1,"",COUNT(A$2:A1113)+1)</f>
        <v>1091</v>
      </c>
      <c r="B1114" s="34" t="s">
        <v>1293</v>
      </c>
      <c r="C1114" s="35">
        <v>5</v>
      </c>
      <c r="D1114" s="35">
        <v>270</v>
      </c>
      <c r="E11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14" s="36" t="str">
        <f>IF(Table2[[#This Row],[M1A]]="","",Table2[[#This Row],[M1A]]-Table2[[#This Row],[AWAL]])</f>
        <v/>
      </c>
      <c r="I1114" s="36" t="str">
        <f>IF(Table2[[#This Row],[M2A]]="","",SUM(Table2[[#This Row],[M2A]]-(IF(Table2[[#This Row],[M1A]]="",Table2[[#This Row],[AWAL]],Table2[[#This Row],[M1A]]))))</f>
        <v/>
      </c>
      <c r="J1114" s="37"/>
      <c r="K11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5" spans="1:15">
      <c r="A1115" s="33">
        <f>IF(Table2[[#This Row],[TT]]&lt;1,"",COUNT(A$2:A1114)+1)</f>
        <v>1092</v>
      </c>
      <c r="B1115" s="34" t="s">
        <v>1294</v>
      </c>
      <c r="C1115" s="35">
        <v>4</v>
      </c>
      <c r="D1115" s="35" t="s">
        <v>455</v>
      </c>
      <c r="E11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15" s="36" t="str">
        <f>IF(Table2[[#This Row],[M1A]]="","",Table2[[#This Row],[M1A]]-Table2[[#This Row],[AWAL]])</f>
        <v/>
      </c>
      <c r="I1115" s="36" t="str">
        <f>IF(Table2[[#This Row],[M2A]]="","",SUM(Table2[[#This Row],[M2A]]-(IF(Table2[[#This Row],[M1A]]="",Table2[[#This Row],[AWAL]],Table2[[#This Row],[M1A]]))))</f>
        <v/>
      </c>
      <c r="J1115" s="37"/>
      <c r="K11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6" spans="1:15">
      <c r="A1116" s="33">
        <f>IF(Table2[[#This Row],[TT]]&lt;1,"",COUNT(A$2:A1115)+1)</f>
        <v>1093</v>
      </c>
      <c r="B1116" s="34" t="s">
        <v>1295</v>
      </c>
      <c r="C1116" s="35">
        <v>3</v>
      </c>
      <c r="D1116" s="35">
        <v>0</v>
      </c>
      <c r="E11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6" s="36" t="str">
        <f>IF(Table2[[#This Row],[M1A]]="","",Table2[[#This Row],[M1A]]-Table2[[#This Row],[AWAL]])</f>
        <v/>
      </c>
      <c r="I1116" s="36" t="str">
        <f>IF(Table2[[#This Row],[M2A]]="","",SUM(Table2[[#This Row],[M2A]]-(IF(Table2[[#This Row],[M1A]]="",Table2[[#This Row],[AWAL]],Table2[[#This Row],[M1A]]))))</f>
        <v/>
      </c>
      <c r="J1116" s="37"/>
      <c r="K11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7" spans="1:15">
      <c r="A1117" s="33">
        <f>IF(Table2[[#This Row],[TT]]&lt;1,"",COUNT(A$2:A1116)+1)</f>
        <v>1094</v>
      </c>
      <c r="B1117" s="34" t="s">
        <v>1296</v>
      </c>
      <c r="C1117" s="35">
        <v>1</v>
      </c>
      <c r="D1117" s="35" t="s">
        <v>137</v>
      </c>
      <c r="E11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7" s="36" t="str">
        <f>IF(Table2[[#This Row],[M1A]]="","",Table2[[#This Row],[M1A]]-Table2[[#This Row],[AWAL]])</f>
        <v/>
      </c>
      <c r="I1117" s="36" t="str">
        <f>IF(Table2[[#This Row],[M2A]]="","",SUM(Table2[[#This Row],[M2A]]-(IF(Table2[[#This Row],[M1A]]="",Table2[[#This Row],[AWAL]],Table2[[#This Row],[M1A]]))))</f>
        <v/>
      </c>
      <c r="J1117" s="37"/>
      <c r="K11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8" spans="1:15">
      <c r="A1118" s="33">
        <f>IF(Table2[[#This Row],[TT]]&lt;1,"",COUNT(A$2:A1117)+1)</f>
        <v>1095</v>
      </c>
      <c r="B1118" s="34" t="s">
        <v>1297</v>
      </c>
      <c r="C1118" s="35">
        <v>1</v>
      </c>
      <c r="D1118" s="35">
        <v>1000</v>
      </c>
      <c r="E11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8" s="36" t="str">
        <f>IF(Table2[[#This Row],[M1A]]="","",Table2[[#This Row],[M1A]]-Table2[[#This Row],[AWAL]])</f>
        <v/>
      </c>
      <c r="I1118" s="36" t="str">
        <f>IF(Table2[[#This Row],[M2A]]="","",SUM(Table2[[#This Row],[M2A]]-(IF(Table2[[#This Row],[M1A]]="",Table2[[#This Row],[AWAL]],Table2[[#This Row],[M1A]]))))</f>
        <v/>
      </c>
      <c r="J1118" s="37"/>
      <c r="K11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19" spans="1:15">
      <c r="A1119" s="33">
        <f>IF(Table2[[#This Row],[TT]]&lt;1,"",COUNT(A$2:A1118)+1)</f>
        <v>1096</v>
      </c>
      <c r="B1119" s="34" t="s">
        <v>1297</v>
      </c>
      <c r="C1119" s="35">
        <v>5</v>
      </c>
      <c r="D1119" s="35">
        <v>1000</v>
      </c>
      <c r="E11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19" s="36" t="str">
        <f>IF(Table2[[#This Row],[M1A]]="","",Table2[[#This Row],[M1A]]-Table2[[#This Row],[AWAL]])</f>
        <v/>
      </c>
      <c r="I1119" s="36" t="str">
        <f>IF(Table2[[#This Row],[M2A]]="","",SUM(Table2[[#This Row],[M2A]]-(IF(Table2[[#This Row],[M1A]]="",Table2[[#This Row],[AWAL]],Table2[[#This Row],[M1A]]))))</f>
        <v/>
      </c>
      <c r="J1119" s="37"/>
      <c r="K11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0" spans="1:15">
      <c r="A1120" s="33">
        <f>IF(Table2[[#This Row],[TT]]&lt;1,"",COUNT(A$2:A1119)+1)</f>
        <v>1097</v>
      </c>
      <c r="B1120" s="34" t="s">
        <v>2633</v>
      </c>
      <c r="C1120" s="35">
        <v>6</v>
      </c>
      <c r="D1120" s="35" t="s">
        <v>2916</v>
      </c>
      <c r="E11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20" s="36" t="str">
        <f>IF(Table2[[#This Row],[M1A]]="","",Table2[[#This Row],[M1A]]-Table2[[#This Row],[AWAL]])</f>
        <v/>
      </c>
      <c r="I1120" s="36" t="str">
        <f>IF(Table2[[#This Row],[M2A]]="","",SUM(Table2[[#This Row],[M2A]]-(IF(Table2[[#This Row],[M1A]]="",Table2[[#This Row],[AWAL]],Table2[[#This Row],[M1A]]))))</f>
        <v/>
      </c>
      <c r="J1120" s="37"/>
      <c r="K11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1" spans="1:15">
      <c r="A1121" s="33">
        <f>IF(Table2[[#This Row],[TT]]&lt;1,"",COUNT(A$2:A1120)+1)</f>
        <v>1098</v>
      </c>
      <c r="B1121" s="34" t="s">
        <v>1298</v>
      </c>
      <c r="C1121" s="35">
        <v>18</v>
      </c>
      <c r="D1121" s="35" t="s">
        <v>91</v>
      </c>
      <c r="E11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121" s="36" t="str">
        <f>IF(Table2[[#This Row],[M1A]]="","",Table2[[#This Row],[M1A]]-Table2[[#This Row],[AWAL]])</f>
        <v/>
      </c>
      <c r="I1121" s="36" t="str">
        <f>IF(Table2[[#This Row],[M2A]]="","",SUM(Table2[[#This Row],[M2A]]-(IF(Table2[[#This Row],[M1A]]="",Table2[[#This Row],[AWAL]],Table2[[#This Row],[M1A]]))))</f>
        <v/>
      </c>
      <c r="J1121" s="37"/>
      <c r="K11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2" spans="1:15">
      <c r="A1122" s="33">
        <f>IF(Table2[[#This Row],[TT]]&lt;1,"",COUNT(A$2:A1121)+1)</f>
        <v>1099</v>
      </c>
      <c r="B1122" s="34" t="s">
        <v>1299</v>
      </c>
      <c r="C1122" s="35">
        <v>4</v>
      </c>
      <c r="D1122" s="35">
        <v>480</v>
      </c>
      <c r="E11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22" s="36" t="str">
        <f>IF(Table2[[#This Row],[M1A]]="","",Table2[[#This Row],[M1A]]-Table2[[#This Row],[AWAL]])</f>
        <v/>
      </c>
      <c r="I1122" s="36" t="str">
        <f>IF(Table2[[#This Row],[M2A]]="","",SUM(Table2[[#This Row],[M2A]]-(IF(Table2[[#This Row],[M1A]]="",Table2[[#This Row],[AWAL]],Table2[[#This Row],[M1A]]))))</f>
        <v/>
      </c>
      <c r="J1122" s="37"/>
      <c r="K11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3" spans="1:15">
      <c r="A1123" s="33">
        <f>IF(Table2[[#This Row],[TT]]&lt;1,"",COUNT(A$2:A1122)+1)</f>
        <v>1100</v>
      </c>
      <c r="B1123" s="34" t="s">
        <v>1300</v>
      </c>
      <c r="C1123" s="35">
        <v>2</v>
      </c>
      <c r="D1123" s="35">
        <v>480</v>
      </c>
      <c r="E11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23" s="36" t="str">
        <f>IF(Table2[[#This Row],[M1A]]="","",Table2[[#This Row],[M1A]]-Table2[[#This Row],[AWAL]])</f>
        <v/>
      </c>
      <c r="I1123" s="36" t="str">
        <f>IF(Table2[[#This Row],[M2A]]="","",SUM(Table2[[#This Row],[M2A]]-(IF(Table2[[#This Row],[M1A]]="",Table2[[#This Row],[AWAL]],Table2[[#This Row],[M1A]]))))</f>
        <v/>
      </c>
      <c r="J1123" s="37"/>
      <c r="K11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4" spans="1:15">
      <c r="A1124" s="33">
        <f>IF(Table2[[#This Row],[TT]]&lt;1,"",COUNT(A$2:A1123)+1)</f>
        <v>1101</v>
      </c>
      <c r="B1124" s="34" t="s">
        <v>1301</v>
      </c>
      <c r="C1124" s="35">
        <v>23</v>
      </c>
      <c r="D1124" s="35" t="s">
        <v>82</v>
      </c>
      <c r="E11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124" s="36" t="str">
        <f>IF(Table2[[#This Row],[M1A]]="","",Table2[[#This Row],[M1A]]-Table2[[#This Row],[AWAL]])</f>
        <v/>
      </c>
      <c r="I1124" s="36" t="str">
        <f>IF(Table2[[#This Row],[M2A]]="","",SUM(Table2[[#This Row],[M2A]]-(IF(Table2[[#This Row],[M1A]]="",Table2[[#This Row],[AWAL]],Table2[[#This Row],[M1A]]))))</f>
        <v/>
      </c>
      <c r="J1124" s="37"/>
      <c r="K11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5" spans="1:15">
      <c r="A1125" s="33">
        <f>IF(Table2[[#This Row],[TT]]&lt;1,"",COUNT(A$2:A1124)+1)</f>
        <v>1102</v>
      </c>
      <c r="B1125" s="34" t="s">
        <v>1302</v>
      </c>
      <c r="C1125" s="35">
        <v>2</v>
      </c>
      <c r="D1125" s="35" t="s">
        <v>1303</v>
      </c>
      <c r="E11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25" s="36" t="str">
        <f>IF(Table2[[#This Row],[M1A]]="","",Table2[[#This Row],[M1A]]-Table2[[#This Row],[AWAL]])</f>
        <v/>
      </c>
      <c r="I1125" s="36" t="str">
        <f>IF(Table2[[#This Row],[M2A]]="","",SUM(Table2[[#This Row],[M2A]]-(IF(Table2[[#This Row],[M1A]]="",Table2[[#This Row],[AWAL]],Table2[[#This Row],[M1A]]))))</f>
        <v/>
      </c>
      <c r="J1125" s="37"/>
      <c r="K11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6" spans="1:15">
      <c r="A1126" s="33">
        <f>IF(Table2[[#This Row],[TT]]&lt;1,"",COUNT(A$2:A1125)+1)</f>
        <v>1103</v>
      </c>
      <c r="B1126" s="34" t="s">
        <v>1304</v>
      </c>
      <c r="C1126" s="35">
        <v>1</v>
      </c>
      <c r="D1126" s="35" t="s">
        <v>120</v>
      </c>
      <c r="E11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6" s="36" t="str">
        <f>IF(Table2[[#This Row],[M1A]]="","",Table2[[#This Row],[M1A]]-Table2[[#This Row],[AWAL]])</f>
        <v/>
      </c>
      <c r="I1126" s="36" t="str">
        <f>IF(Table2[[#This Row],[M2A]]="","",SUM(Table2[[#This Row],[M2A]]-(IF(Table2[[#This Row],[M1A]]="",Table2[[#This Row],[AWAL]],Table2[[#This Row],[M1A]]))))</f>
        <v/>
      </c>
      <c r="J1126" s="37"/>
      <c r="K11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7" spans="1:15">
      <c r="A1127" s="33">
        <f>IF(Table2[[#This Row],[TT]]&lt;1,"",COUNT(A$2:A1126)+1)</f>
        <v>1104</v>
      </c>
      <c r="B1127" s="34" t="s">
        <v>1305</v>
      </c>
      <c r="C1127" s="35">
        <v>1</v>
      </c>
      <c r="D1127" s="35" t="s">
        <v>19</v>
      </c>
      <c r="E11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7" s="36" t="str">
        <f>IF(Table2[[#This Row],[M1A]]="","",Table2[[#This Row],[M1A]]-Table2[[#This Row],[AWAL]])</f>
        <v/>
      </c>
      <c r="I1127" s="36" t="str">
        <f>IF(Table2[[#This Row],[M2A]]="","",SUM(Table2[[#This Row],[M2A]]-(IF(Table2[[#This Row],[M1A]]="",Table2[[#This Row],[AWAL]],Table2[[#This Row],[M1A]]))))</f>
        <v/>
      </c>
      <c r="J1127" s="37"/>
      <c r="K11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8" spans="1:15">
      <c r="A1128" s="33">
        <f>IF(Table2[[#This Row],[TT]]&lt;1,"",COUNT(A$2:A1127)+1)</f>
        <v>1105</v>
      </c>
      <c r="B1128" s="34" t="s">
        <v>1306</v>
      </c>
      <c r="C1128" s="35">
        <v>13</v>
      </c>
      <c r="D1128" s="35" t="s">
        <v>143</v>
      </c>
      <c r="E11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128" s="36" t="str">
        <f>IF(Table2[[#This Row],[M1A]]="","",Table2[[#This Row],[M1A]]-Table2[[#This Row],[AWAL]])</f>
        <v/>
      </c>
      <c r="I1128" s="36" t="str">
        <f>IF(Table2[[#This Row],[M2A]]="","",SUM(Table2[[#This Row],[M2A]]-(IF(Table2[[#This Row],[M1A]]="",Table2[[#This Row],[AWAL]],Table2[[#This Row],[M1A]]))))</f>
        <v/>
      </c>
      <c r="J1128" s="37"/>
      <c r="K11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29" spans="1:15">
      <c r="A1129" s="33">
        <f>IF(Table2[[#This Row],[TT]]&lt;1,"",COUNT(A$2:A1128)+1)</f>
        <v>1106</v>
      </c>
      <c r="B1129" s="34" t="s">
        <v>1307</v>
      </c>
      <c r="C1129" s="35">
        <v>7</v>
      </c>
      <c r="D1129" s="35" t="s">
        <v>1308</v>
      </c>
      <c r="E11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29" s="36" t="str">
        <f>IF(Table2[[#This Row],[M1A]]="","",Table2[[#This Row],[M1A]]-Table2[[#This Row],[AWAL]])</f>
        <v/>
      </c>
      <c r="I1129" s="36" t="str">
        <f>IF(Table2[[#This Row],[M2A]]="","",SUM(Table2[[#This Row],[M2A]]-(IF(Table2[[#This Row],[M1A]]="",Table2[[#This Row],[AWAL]],Table2[[#This Row],[M1A]]))))</f>
        <v/>
      </c>
      <c r="J1129" s="37"/>
      <c r="K11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0" spans="1:15">
      <c r="A1130" s="33">
        <f>IF(Table2[[#This Row],[TT]]&lt;1,"",COUNT(A$2:A1129)+1)</f>
        <v>1107</v>
      </c>
      <c r="B1130" s="34" t="s">
        <v>1309</v>
      </c>
      <c r="C1130" s="35">
        <v>12</v>
      </c>
      <c r="D1130" s="35" t="s">
        <v>86</v>
      </c>
      <c r="E11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130" s="36" t="str">
        <f>IF(Table2[[#This Row],[M1A]]="","",Table2[[#This Row],[M1A]]-Table2[[#This Row],[AWAL]])</f>
        <v/>
      </c>
      <c r="I1130" s="36" t="str">
        <f>IF(Table2[[#This Row],[M2A]]="","",SUM(Table2[[#This Row],[M2A]]-(IF(Table2[[#This Row],[M1A]]="",Table2[[#This Row],[AWAL]],Table2[[#This Row],[M1A]]))))</f>
        <v/>
      </c>
      <c r="J1130" s="37"/>
      <c r="K11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1" spans="1:15">
      <c r="A1131" s="33">
        <f>IF(Table2[[#This Row],[TT]]&lt;1,"",COUNT(A$2:A1130)+1)</f>
        <v>1108</v>
      </c>
      <c r="B1131" s="34" t="s">
        <v>1310</v>
      </c>
      <c r="C1131" s="35">
        <v>3</v>
      </c>
      <c r="D1131" s="35" t="s">
        <v>82</v>
      </c>
      <c r="E11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31" s="36" t="str">
        <f>IF(Table2[[#This Row],[M1A]]="","",Table2[[#This Row],[M1A]]-Table2[[#This Row],[AWAL]])</f>
        <v/>
      </c>
      <c r="I1131" s="36" t="str">
        <f>IF(Table2[[#This Row],[M2A]]="","",SUM(Table2[[#This Row],[M2A]]-(IF(Table2[[#This Row],[M1A]]="",Table2[[#This Row],[AWAL]],Table2[[#This Row],[M1A]]))))</f>
        <v/>
      </c>
      <c r="J1131" s="37"/>
      <c r="K11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2" spans="1:15">
      <c r="A1132" s="39">
        <f>IF(Table2[[#This Row],[TT]]&lt;1,"",COUNT(A$2:A1131)+1)</f>
        <v>1109</v>
      </c>
      <c r="B1132" s="34" t="s">
        <v>1311</v>
      </c>
      <c r="C1132" s="35">
        <v>1</v>
      </c>
      <c r="D1132" s="35" t="s">
        <v>120</v>
      </c>
      <c r="E113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2" s="38" t="str">
        <f>IF(Table2[[#This Row],[M1A]]="","",Table2[[#This Row],[M1A]]-Table2[[#This Row],[AWAL]])</f>
        <v/>
      </c>
      <c r="I1132" s="36" t="str">
        <f>IF(Table2[[#This Row],[M2A]]="","",SUM(Table2[[#This Row],[M2A]]-(IF(Table2[[#This Row],[M1A]]="",Table2[[#This Row],[AWAL]],Table2[[#This Row],[M1A]]))))</f>
        <v/>
      </c>
      <c r="J1132" s="37"/>
      <c r="K11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3" spans="1:15">
      <c r="A1133" s="39">
        <f>IF(Table2[[#This Row],[TT]]&lt;1,"",COUNT(A$2:A1132)+1)</f>
        <v>1110</v>
      </c>
      <c r="B1133" s="41" t="s">
        <v>1312</v>
      </c>
      <c r="C1133" s="42">
        <v>1</v>
      </c>
      <c r="D1133" s="42" t="s">
        <v>32</v>
      </c>
      <c r="E113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3" s="38" t="str">
        <f>IF(Table2[[#This Row],[M1A]]="","",Table2[[#This Row],[M1A]]-Table2[[#This Row],[AWAL]])</f>
        <v/>
      </c>
      <c r="I1133" s="36" t="str">
        <f>IF(Table2[[#This Row],[M2A]]="","",SUM(Table2[[#This Row],[M2A]]-(IF(Table2[[#This Row],[M1A]]="",Table2[[#This Row],[AWAL]],Table2[[#This Row],[M1A]]))))</f>
        <v/>
      </c>
      <c r="J1133" s="37"/>
      <c r="K11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4" spans="1:15">
      <c r="A1134" s="33">
        <f>IF(Table2[[#This Row],[TT]]&lt;1,"",COUNT(A$2:A1133)+1)</f>
        <v>1111</v>
      </c>
      <c r="B1134" s="34" t="s">
        <v>1312</v>
      </c>
      <c r="C1134" s="35">
        <v>1</v>
      </c>
      <c r="D1134" s="35" t="s">
        <v>32</v>
      </c>
      <c r="E11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4" s="36" t="str">
        <f>IF(Table2[[#This Row],[M1A]]="","",Table2[[#This Row],[M1A]]-Table2[[#This Row],[AWAL]])</f>
        <v/>
      </c>
      <c r="I1134" s="36" t="str">
        <f>IF(Table2[[#This Row],[M2A]]="","",SUM(Table2[[#This Row],[M2A]]-(IF(Table2[[#This Row],[M1A]]="",Table2[[#This Row],[AWAL]],Table2[[#This Row],[M1A]]))))</f>
        <v/>
      </c>
      <c r="J1134" s="37"/>
      <c r="K11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5" spans="1:15">
      <c r="A1135" s="33">
        <f>IF(Table2[[#This Row],[TT]]&lt;1,"",COUNT(A$2:A1134)+1)</f>
        <v>1112</v>
      </c>
      <c r="B1135" s="34" t="s">
        <v>1313</v>
      </c>
      <c r="C1135" s="35">
        <v>1</v>
      </c>
      <c r="D1135" s="35" t="s">
        <v>82</v>
      </c>
      <c r="E11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5" s="36" t="str">
        <f>IF(Table2[[#This Row],[M1A]]="","",Table2[[#This Row],[M1A]]-Table2[[#This Row],[AWAL]])</f>
        <v/>
      </c>
      <c r="I1135" s="36" t="str">
        <f>IF(Table2[[#This Row],[M2A]]="","",SUM(Table2[[#This Row],[M2A]]-(IF(Table2[[#This Row],[M1A]]="",Table2[[#This Row],[AWAL]],Table2[[#This Row],[M1A]]))))</f>
        <v/>
      </c>
      <c r="J1135" s="37"/>
      <c r="K11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6" spans="1:15">
      <c r="A1136" s="33">
        <f>IF(Table2[[#This Row],[TT]]&lt;1,"",COUNT(A$2:A1135)+1)</f>
        <v>1113</v>
      </c>
      <c r="B1136" s="34" t="s">
        <v>1314</v>
      </c>
      <c r="C1136" s="35">
        <v>2</v>
      </c>
      <c r="D1136" s="35" t="s">
        <v>120</v>
      </c>
      <c r="E11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36" s="36" t="str">
        <f>IF(Table2[[#This Row],[M1A]]="","",Table2[[#This Row],[M1A]]-Table2[[#This Row],[AWAL]])</f>
        <v/>
      </c>
      <c r="I1136" s="36" t="str">
        <f>IF(Table2[[#This Row],[M2A]]="","",SUM(Table2[[#This Row],[M2A]]-(IF(Table2[[#This Row],[M1A]]="",Table2[[#This Row],[AWAL]],Table2[[#This Row],[M1A]]))))</f>
        <v/>
      </c>
      <c r="J1136" s="37"/>
      <c r="K11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7" spans="1:15">
      <c r="A1137" s="33">
        <f>IF(Table2[[#This Row],[TT]]&lt;1,"",COUNT(A$2:A1136)+1)</f>
        <v>1114</v>
      </c>
      <c r="B1137" s="34" t="s">
        <v>1315</v>
      </c>
      <c r="C1137" s="35">
        <v>3</v>
      </c>
      <c r="D1137" s="35" t="s">
        <v>120</v>
      </c>
      <c r="E11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37" s="36" t="str">
        <f>IF(Table2[[#This Row],[M1A]]="","",Table2[[#This Row],[M1A]]-Table2[[#This Row],[AWAL]])</f>
        <v/>
      </c>
      <c r="I1137" s="36" t="str">
        <f>IF(Table2[[#This Row],[M2A]]="","",SUM(Table2[[#This Row],[M2A]]-(IF(Table2[[#This Row],[M1A]]="",Table2[[#This Row],[AWAL]],Table2[[#This Row],[M1A]]))))</f>
        <v/>
      </c>
      <c r="J1137" s="37"/>
      <c r="K11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8" spans="1:15">
      <c r="A1138" s="33">
        <f>IF(Table2[[#This Row],[TT]]&lt;1,"",COUNT(A$2:A1137)+1)</f>
        <v>1115</v>
      </c>
      <c r="B1138" s="34" t="s">
        <v>1316</v>
      </c>
      <c r="C1138" s="35">
        <v>4</v>
      </c>
      <c r="D1138" s="35" t="s">
        <v>120</v>
      </c>
      <c r="E11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38" s="36" t="str">
        <f>IF(Table2[[#This Row],[M1A]]="","",Table2[[#This Row],[M1A]]-Table2[[#This Row],[AWAL]])</f>
        <v/>
      </c>
      <c r="I1138" s="36" t="str">
        <f>IF(Table2[[#This Row],[M2A]]="","",SUM(Table2[[#This Row],[M2A]]-(IF(Table2[[#This Row],[M1A]]="",Table2[[#This Row],[AWAL]],Table2[[#This Row],[M1A]]))))</f>
        <v/>
      </c>
      <c r="J1138" s="37"/>
      <c r="K11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39" spans="1:15">
      <c r="A1139" s="33">
        <f>IF(Table2[[#This Row],[TT]]&lt;1,"",COUNT(A$2:A1138)+1)</f>
        <v>1116</v>
      </c>
      <c r="B1139" s="34" t="s">
        <v>1317</v>
      </c>
      <c r="C1139" s="35">
        <v>1</v>
      </c>
      <c r="D1139" s="35" t="s">
        <v>1071</v>
      </c>
      <c r="E11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9" s="36" t="str">
        <f>IF(Table2[[#This Row],[M1A]]="","",Table2[[#This Row],[M1A]]-Table2[[#This Row],[AWAL]])</f>
        <v/>
      </c>
      <c r="I1139" s="36" t="str">
        <f>IF(Table2[[#This Row],[M2A]]="","",SUM(Table2[[#This Row],[M2A]]-(IF(Table2[[#This Row],[M1A]]="",Table2[[#This Row],[AWAL]],Table2[[#This Row],[M1A]]))))</f>
        <v/>
      </c>
      <c r="J1139" s="37"/>
      <c r="K11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0" spans="1:15">
      <c r="A1140" s="33">
        <f>IF(Table2[[#This Row],[TT]]&lt;1,"",COUNT(A$2:A1139)+1)</f>
        <v>1117</v>
      </c>
      <c r="B1140" s="34" t="s">
        <v>1318</v>
      </c>
      <c r="C1140" s="35">
        <v>3</v>
      </c>
      <c r="D1140" s="35" t="s">
        <v>1319</v>
      </c>
      <c r="E11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40" s="36" t="str">
        <f>IF(Table2[[#This Row],[M1A]]="","",Table2[[#This Row],[M1A]]-Table2[[#This Row],[AWAL]])</f>
        <v/>
      </c>
      <c r="I1140" s="36" t="str">
        <f>IF(Table2[[#This Row],[M2A]]="","",SUM(Table2[[#This Row],[M2A]]-(IF(Table2[[#This Row],[M1A]]="",Table2[[#This Row],[AWAL]],Table2[[#This Row],[M1A]]))))</f>
        <v/>
      </c>
      <c r="J1140" s="37"/>
      <c r="K11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1" spans="1:15">
      <c r="A1141" s="33">
        <f>IF(Table2[[#This Row],[TT]]&lt;1,"",COUNT(A$2:A1140)+1)</f>
        <v>1118</v>
      </c>
      <c r="B1141" s="34" t="s">
        <v>1320</v>
      </c>
      <c r="C1141" s="35">
        <v>8</v>
      </c>
      <c r="D1141" s="35" t="s">
        <v>839</v>
      </c>
      <c r="E11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41" s="36" t="str">
        <f>IF(Table2[[#This Row],[M1A]]="","",Table2[[#This Row],[M1A]]-Table2[[#This Row],[AWAL]])</f>
        <v/>
      </c>
      <c r="I1141" s="36" t="str">
        <f>IF(Table2[[#This Row],[M2A]]="","",SUM(Table2[[#This Row],[M2A]]-(IF(Table2[[#This Row],[M1A]]="",Table2[[#This Row],[AWAL]],Table2[[#This Row],[M1A]]))))</f>
        <v/>
      </c>
      <c r="J1141" s="37"/>
      <c r="K11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2" spans="1:15">
      <c r="A1142" s="33">
        <f>IF(Table2[[#This Row],[TT]]&lt;1,"",COUNT(A$2:A1141)+1)</f>
        <v>1119</v>
      </c>
      <c r="B1142" s="34" t="s">
        <v>1321</v>
      </c>
      <c r="C1142" s="35">
        <v>1</v>
      </c>
      <c r="D1142" s="35" t="s">
        <v>124</v>
      </c>
      <c r="E11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42" s="36" t="str">
        <f>IF(Table2[[#This Row],[M1A]]="","",Table2[[#This Row],[M1A]]-Table2[[#This Row],[AWAL]])</f>
        <v/>
      </c>
      <c r="I1142" s="36" t="str">
        <f>IF(Table2[[#This Row],[M2A]]="","",SUM(Table2[[#This Row],[M2A]]-(IF(Table2[[#This Row],[M1A]]="",Table2[[#This Row],[AWAL]],Table2[[#This Row],[M1A]]))))</f>
        <v/>
      </c>
      <c r="J1142" s="37"/>
      <c r="K11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3" spans="1:15">
      <c r="A1143" s="33">
        <f>IF(Table2[[#This Row],[TT]]&lt;1,"",COUNT(A$2:A1142)+1)</f>
        <v>1120</v>
      </c>
      <c r="B1143" s="34" t="s">
        <v>1322</v>
      </c>
      <c r="C1143" s="35">
        <v>1</v>
      </c>
      <c r="D1143" s="35" t="s">
        <v>124</v>
      </c>
      <c r="E11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43" s="36" t="str">
        <f>IF(Table2[[#This Row],[M1A]]="","",Table2[[#This Row],[M1A]]-Table2[[#This Row],[AWAL]])</f>
        <v/>
      </c>
      <c r="I1143" s="36" t="str">
        <f>IF(Table2[[#This Row],[M2A]]="","",SUM(Table2[[#This Row],[M2A]]-(IF(Table2[[#This Row],[M1A]]="",Table2[[#This Row],[AWAL]],Table2[[#This Row],[M1A]]))))</f>
        <v/>
      </c>
      <c r="J1143" s="37"/>
      <c r="K11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4" spans="1:15">
      <c r="A1144" s="33">
        <f>IF(Table2[[#This Row],[TT]]&lt;1,"",COUNT(A$2:A1143)+1)</f>
        <v>1121</v>
      </c>
      <c r="B1144" s="34" t="s">
        <v>1323</v>
      </c>
      <c r="C1144" s="35">
        <v>1</v>
      </c>
      <c r="D1144" s="35" t="s">
        <v>120</v>
      </c>
      <c r="E11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44" s="36" t="str">
        <f>IF(Table2[[#This Row],[M1A]]="","",Table2[[#This Row],[M1A]]-Table2[[#This Row],[AWAL]])</f>
        <v/>
      </c>
      <c r="I1144" s="36" t="str">
        <f>IF(Table2[[#This Row],[M2A]]="","",SUM(Table2[[#This Row],[M2A]]-(IF(Table2[[#This Row],[M1A]]="",Table2[[#This Row],[AWAL]],Table2[[#This Row],[M1A]]))))</f>
        <v/>
      </c>
      <c r="J1144" s="37"/>
      <c r="K11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5" spans="1:15">
      <c r="A1145" s="33">
        <f>IF(Table2[[#This Row],[TT]]&lt;1,"",COUNT(A$2:A1144)+1)</f>
        <v>1122</v>
      </c>
      <c r="B1145" s="41" t="s">
        <v>1324</v>
      </c>
      <c r="C1145" s="42">
        <v>5</v>
      </c>
      <c r="D1145" s="42" t="s">
        <v>636</v>
      </c>
      <c r="E11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5" s="36" t="str">
        <f>IF(Table2[[#This Row],[M1A]]="","",Table2[[#This Row],[M1A]]-Table2[[#This Row],[AWAL]])</f>
        <v/>
      </c>
      <c r="I1145" s="36" t="str">
        <f>IF(Table2[[#This Row],[M2A]]="","",SUM(Table2[[#This Row],[M2A]]-(IF(Table2[[#This Row],[M1A]]="",Table2[[#This Row],[AWAL]],Table2[[#This Row],[M1A]]))))</f>
        <v/>
      </c>
      <c r="J1145" s="37"/>
      <c r="K11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6" spans="1:15">
      <c r="A1146" s="33">
        <f>IF(Table2[[#This Row],[TT]]&lt;1,"",COUNT(A$2:A1145)+1)</f>
        <v>1123</v>
      </c>
      <c r="B1146" s="41" t="s">
        <v>1325</v>
      </c>
      <c r="C1146" s="42">
        <v>4</v>
      </c>
      <c r="D1146" s="42" t="s">
        <v>124</v>
      </c>
      <c r="E11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46" s="36" t="str">
        <f>IF(Table2[[#This Row],[M1A]]="","",Table2[[#This Row],[M1A]]-Table2[[#This Row],[AWAL]])</f>
        <v/>
      </c>
      <c r="I1146" s="36" t="str">
        <f>IF(Table2[[#This Row],[M2A]]="","",SUM(Table2[[#This Row],[M2A]]-(IF(Table2[[#This Row],[M1A]]="",Table2[[#This Row],[AWAL]],Table2[[#This Row],[M1A]]))))</f>
        <v/>
      </c>
      <c r="J1146" s="37"/>
      <c r="K11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7" spans="1:15">
      <c r="A1147" s="33">
        <f>IF(Table2[[#This Row],[TT]]&lt;1,"",COUNT(A$2:A1146)+1)</f>
        <v>1124</v>
      </c>
      <c r="B1147" s="41" t="s">
        <v>1326</v>
      </c>
      <c r="C1147" s="42">
        <v>3</v>
      </c>
      <c r="D1147" s="42" t="s">
        <v>400</v>
      </c>
      <c r="E11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47" s="36" t="str">
        <f>IF(Table2[[#This Row],[M1A]]="","",Table2[[#This Row],[M1A]]-Table2[[#This Row],[AWAL]])</f>
        <v/>
      </c>
      <c r="I1147" s="36" t="str">
        <f>IF(Table2[[#This Row],[M2A]]="","",SUM(Table2[[#This Row],[M2A]]-(IF(Table2[[#This Row],[M1A]]="",Table2[[#This Row],[AWAL]],Table2[[#This Row],[M1A]]))))</f>
        <v/>
      </c>
      <c r="J1147" s="37"/>
      <c r="K11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8" spans="1:15">
      <c r="A1148" s="33">
        <f>IF(Table2[[#This Row],[TT]]&lt;1,"",COUNT(A$2:A1147)+1)</f>
        <v>1125</v>
      </c>
      <c r="B1148" s="34" t="s">
        <v>1327</v>
      </c>
      <c r="C1148" s="35">
        <v>7</v>
      </c>
      <c r="D1148" s="35" t="s">
        <v>124</v>
      </c>
      <c r="E11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48" s="36" t="str">
        <f>IF(Table2[[#This Row],[M1A]]="","",Table2[[#This Row],[M1A]]-Table2[[#This Row],[AWAL]])</f>
        <v/>
      </c>
      <c r="I1148" s="36" t="str">
        <f>IF(Table2[[#This Row],[M2A]]="","",SUM(Table2[[#This Row],[M2A]]-(IF(Table2[[#This Row],[M1A]]="",Table2[[#This Row],[AWAL]],Table2[[#This Row],[M1A]]))))</f>
        <v/>
      </c>
      <c r="J1148" s="37"/>
      <c r="K11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49" spans="1:15">
      <c r="A1149" s="33">
        <f>IF(Table2[[#This Row],[TT]]&lt;1,"",COUNT(A$2:A1148)+1)</f>
        <v>1126</v>
      </c>
      <c r="B1149" s="34" t="s">
        <v>1328</v>
      </c>
      <c r="C1149" s="35">
        <v>11</v>
      </c>
      <c r="D1149" s="35" t="s">
        <v>1329</v>
      </c>
      <c r="E11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149" s="36" t="str">
        <f>IF(Table2[[#This Row],[M1A]]="","",Table2[[#This Row],[M1A]]-Table2[[#This Row],[AWAL]])</f>
        <v/>
      </c>
      <c r="I1149" s="36" t="str">
        <f>IF(Table2[[#This Row],[M2A]]="","",SUM(Table2[[#This Row],[M2A]]-(IF(Table2[[#This Row],[M1A]]="",Table2[[#This Row],[AWAL]],Table2[[#This Row],[M1A]]))))</f>
        <v/>
      </c>
      <c r="J1149" s="37"/>
      <c r="K11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0" spans="1:15">
      <c r="A1150" s="33">
        <f>IF(Table2[[#This Row],[TT]]&lt;1,"",COUNT(A$2:A1149)+1)</f>
        <v>1127</v>
      </c>
      <c r="B1150" s="34" t="s">
        <v>1330</v>
      </c>
      <c r="C1150" s="35">
        <v>6</v>
      </c>
      <c r="D1150" s="35" t="s">
        <v>1329</v>
      </c>
      <c r="E11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50" s="36" t="str">
        <f>IF(Table2[[#This Row],[M1A]]="","",Table2[[#This Row],[M1A]]-Table2[[#This Row],[AWAL]])</f>
        <v/>
      </c>
      <c r="I1150" s="36" t="str">
        <f>IF(Table2[[#This Row],[M2A]]="","",SUM(Table2[[#This Row],[M2A]]-(IF(Table2[[#This Row],[M1A]]="",Table2[[#This Row],[AWAL]],Table2[[#This Row],[M1A]]))))</f>
        <v/>
      </c>
      <c r="J1150" s="37"/>
      <c r="K11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1" spans="1:15">
      <c r="A1151" s="33">
        <f>IF(Table2[[#This Row],[TT]]&lt;1,"",COUNT(A$2:A1150)+1)</f>
        <v>1128</v>
      </c>
      <c r="B1151" s="41" t="s">
        <v>1331</v>
      </c>
      <c r="C1151" s="42">
        <v>7</v>
      </c>
      <c r="D1151" s="42" t="s">
        <v>1329</v>
      </c>
      <c r="E11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51" s="36" t="str">
        <f>IF(Table2[[#This Row],[M1A]]="","",Table2[[#This Row],[M1A]]-Table2[[#This Row],[AWAL]])</f>
        <v/>
      </c>
      <c r="I1151" s="36" t="str">
        <f>IF(Table2[[#This Row],[M2A]]="","",SUM(Table2[[#This Row],[M2A]]-(IF(Table2[[#This Row],[M1A]]="",Table2[[#This Row],[AWAL]],Table2[[#This Row],[M1A]]))))</f>
        <v/>
      </c>
      <c r="J1151" s="37"/>
      <c r="K11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2" spans="1:15">
      <c r="A1152" s="33">
        <f>IF(Table2[[#This Row],[TT]]&lt;1,"",COUNT(A$2:A1151)+1)</f>
        <v>1129</v>
      </c>
      <c r="B1152" s="41" t="s">
        <v>1332</v>
      </c>
      <c r="C1152" s="42">
        <v>9</v>
      </c>
      <c r="D1152" s="42" t="s">
        <v>1333</v>
      </c>
      <c r="E11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52" s="36" t="str">
        <f>IF(Table2[[#This Row],[M1A]]="","",Table2[[#This Row],[M1A]]-Table2[[#This Row],[AWAL]])</f>
        <v/>
      </c>
      <c r="I1152" s="36" t="str">
        <f>IF(Table2[[#This Row],[M2A]]="","",SUM(Table2[[#This Row],[M2A]]-(IF(Table2[[#This Row],[M1A]]="",Table2[[#This Row],[AWAL]],Table2[[#This Row],[M1A]]))))</f>
        <v/>
      </c>
      <c r="J1152" s="37"/>
      <c r="K11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3" spans="1:15">
      <c r="A1153" s="33">
        <f>IF(Table2[[#This Row],[TT]]&lt;1,"",COUNT(A$2:A1152)+1)</f>
        <v>1130</v>
      </c>
      <c r="B1153" s="41" t="s">
        <v>1334</v>
      </c>
      <c r="C1153" s="42">
        <v>10</v>
      </c>
      <c r="D1153" s="42" t="s">
        <v>1333</v>
      </c>
      <c r="E11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53" s="36" t="str">
        <f>IF(Table2[[#This Row],[M1A]]="","",Table2[[#This Row],[M1A]]-Table2[[#This Row],[AWAL]])</f>
        <v/>
      </c>
      <c r="I1153" s="36" t="str">
        <f>IF(Table2[[#This Row],[M2A]]="","",SUM(Table2[[#This Row],[M2A]]-(IF(Table2[[#This Row],[M1A]]="",Table2[[#This Row],[AWAL]],Table2[[#This Row],[M1A]]))))</f>
        <v/>
      </c>
      <c r="J1153" s="37"/>
      <c r="K11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4" spans="1:15">
      <c r="A1154" s="33">
        <f>IF(Table2[[#This Row],[TT]]&lt;1,"",COUNT(A$2:A1153)+1)</f>
        <v>1131</v>
      </c>
      <c r="B1154" s="41" t="s">
        <v>1335</v>
      </c>
      <c r="C1154" s="42">
        <v>2</v>
      </c>
      <c r="D1154" s="42" t="s">
        <v>1336</v>
      </c>
      <c r="E11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54" s="36" t="str">
        <f>IF(Table2[[#This Row],[M1A]]="","",Table2[[#This Row],[M1A]]-Table2[[#This Row],[AWAL]])</f>
        <v/>
      </c>
      <c r="I1154" s="36" t="str">
        <f>IF(Table2[[#This Row],[M2A]]="","",SUM(Table2[[#This Row],[M2A]]-(IF(Table2[[#This Row],[M1A]]="",Table2[[#This Row],[AWAL]],Table2[[#This Row],[M1A]]))))</f>
        <v/>
      </c>
      <c r="J1154" s="37"/>
      <c r="K11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5" spans="1:15">
      <c r="A1155" s="33">
        <f>IF(Table2[[#This Row],[TT]]&lt;1,"",COUNT(A$2:A1154)+1)</f>
        <v>1132</v>
      </c>
      <c r="B1155" s="41" t="s">
        <v>1337</v>
      </c>
      <c r="C1155" s="42">
        <v>4</v>
      </c>
      <c r="D1155" s="42" t="s">
        <v>1338</v>
      </c>
      <c r="E11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55" s="36" t="str">
        <f>IF(Table2[[#This Row],[M1A]]="","",Table2[[#This Row],[M1A]]-Table2[[#This Row],[AWAL]])</f>
        <v/>
      </c>
      <c r="I1155" s="36" t="str">
        <f>IF(Table2[[#This Row],[M2A]]="","",SUM(Table2[[#This Row],[M2A]]-(IF(Table2[[#This Row],[M1A]]="",Table2[[#This Row],[AWAL]],Table2[[#This Row],[M1A]]))))</f>
        <v/>
      </c>
      <c r="J1155" s="37"/>
      <c r="K11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6" spans="1:15">
      <c r="A1156" s="33">
        <f>IF(Table2[[#This Row],[TT]]&lt;1,"",COUNT(A$2:A1155)+1)</f>
        <v>1133</v>
      </c>
      <c r="B1156" s="50" t="s">
        <v>1339</v>
      </c>
      <c r="C1156" s="51">
        <v>1</v>
      </c>
      <c r="D1156" s="51" t="s">
        <v>1336</v>
      </c>
      <c r="E11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56" s="36" t="str">
        <f>IF(Table2[[#This Row],[M1A]]="","",Table2[[#This Row],[M1A]]-Table2[[#This Row],[AWAL]])</f>
        <v/>
      </c>
      <c r="I1156" s="36" t="str">
        <f>IF(Table2[[#This Row],[M2A]]="","",SUM(Table2[[#This Row],[M2A]]-(IF(Table2[[#This Row],[M1A]]="",Table2[[#This Row],[AWAL]],Table2[[#This Row],[M1A]]))))</f>
        <v/>
      </c>
      <c r="J1156" s="37"/>
      <c r="K11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7" spans="1:15">
      <c r="A1157" s="33">
        <f>IF(Table2[[#This Row],[TT]]&lt;1,"",COUNT(A$2:A1156)+1)</f>
        <v>1134</v>
      </c>
      <c r="B1157" s="34" t="s">
        <v>1340</v>
      </c>
      <c r="C1157" s="35">
        <v>3</v>
      </c>
      <c r="D1157" s="35" t="s">
        <v>1341</v>
      </c>
      <c r="E11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57" s="36" t="str">
        <f>IF(Table2[[#This Row],[M1A]]="","",Table2[[#This Row],[M1A]]-Table2[[#This Row],[AWAL]])</f>
        <v/>
      </c>
      <c r="I1157" s="36" t="str">
        <f>IF(Table2[[#This Row],[M2A]]="","",SUM(Table2[[#This Row],[M2A]]-(IF(Table2[[#This Row],[M1A]]="",Table2[[#This Row],[AWAL]],Table2[[#This Row],[M1A]]))))</f>
        <v/>
      </c>
      <c r="J1157" s="37"/>
      <c r="K11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8" spans="1:15">
      <c r="A1158" s="33">
        <f>IF(Table2[[#This Row],[TT]]&lt;1,"",COUNT(A$2:A1157)+1)</f>
        <v>1135</v>
      </c>
      <c r="B1158" s="34" t="s">
        <v>1342</v>
      </c>
      <c r="C1158" s="35">
        <v>7</v>
      </c>
      <c r="D1158" s="35" t="s">
        <v>347</v>
      </c>
      <c r="E11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58" s="36" t="str">
        <f>IF(Table2[[#This Row],[M1A]]="","",Table2[[#This Row],[M1A]]-Table2[[#This Row],[AWAL]])</f>
        <v/>
      </c>
      <c r="I1158" s="36" t="str">
        <f>IF(Table2[[#This Row],[M2A]]="","",SUM(Table2[[#This Row],[M2A]]-(IF(Table2[[#This Row],[M1A]]="",Table2[[#This Row],[AWAL]],Table2[[#This Row],[M1A]]))))</f>
        <v/>
      </c>
      <c r="J1158" s="37"/>
      <c r="K11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59" spans="1:15">
      <c r="A1159" s="33">
        <f>IF(Table2[[#This Row],[TT]]&lt;1,"",COUNT(A$2:A1158)+1)</f>
        <v>1136</v>
      </c>
      <c r="B1159" s="34" t="s">
        <v>1343</v>
      </c>
      <c r="C1159" s="35">
        <v>5</v>
      </c>
      <c r="D1159" s="35" t="s">
        <v>672</v>
      </c>
      <c r="E11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59" s="36" t="str">
        <f>IF(Table2[[#This Row],[M1A]]="","",Table2[[#This Row],[M1A]]-Table2[[#This Row],[AWAL]])</f>
        <v/>
      </c>
      <c r="I1159" s="36" t="str">
        <f>IF(Table2[[#This Row],[M2A]]="","",SUM(Table2[[#This Row],[M2A]]-(IF(Table2[[#This Row],[M1A]]="",Table2[[#This Row],[AWAL]],Table2[[#This Row],[M1A]]))))</f>
        <v/>
      </c>
      <c r="J1159" s="37"/>
      <c r="K11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0" spans="1:15">
      <c r="A1160" s="33">
        <f>IF(Table2[[#This Row],[TT]]&lt;1,"",COUNT(A$2:A1159)+1)</f>
        <v>1137</v>
      </c>
      <c r="B1160" s="34" t="s">
        <v>1344</v>
      </c>
      <c r="C1160" s="35">
        <v>6</v>
      </c>
      <c r="D1160" s="35" t="s">
        <v>1345</v>
      </c>
      <c r="E11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60" s="36" t="str">
        <f>IF(Table2[[#This Row],[M1A]]="","",Table2[[#This Row],[M1A]]-Table2[[#This Row],[AWAL]])</f>
        <v/>
      </c>
      <c r="I1160" s="36" t="str">
        <f>IF(Table2[[#This Row],[M2A]]="","",SUM(Table2[[#This Row],[M2A]]-(IF(Table2[[#This Row],[M1A]]="",Table2[[#This Row],[AWAL]],Table2[[#This Row],[M1A]]))))</f>
        <v/>
      </c>
      <c r="J1160" s="37"/>
      <c r="K11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1" spans="1:15">
      <c r="A1161" s="33">
        <f>IF(Table2[[#This Row],[TT]]&lt;1,"",COUNT(A$2:A1160)+1)</f>
        <v>1138</v>
      </c>
      <c r="B1161" s="34" t="s">
        <v>1346</v>
      </c>
      <c r="C1161" s="35">
        <v>5</v>
      </c>
      <c r="D1161" s="35">
        <v>240</v>
      </c>
      <c r="E11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61" s="36" t="str">
        <f>IF(Table2[[#This Row],[M1A]]="","",Table2[[#This Row],[M1A]]-Table2[[#This Row],[AWAL]])</f>
        <v/>
      </c>
      <c r="I1161" s="36" t="str">
        <f>IF(Table2[[#This Row],[M2A]]="","",SUM(Table2[[#This Row],[M2A]]-(IF(Table2[[#This Row],[M1A]]="",Table2[[#This Row],[AWAL]],Table2[[#This Row],[M1A]]))))</f>
        <v/>
      </c>
      <c r="J1161" s="37"/>
      <c r="K11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2" spans="1:15">
      <c r="A1162" s="33">
        <f>IF(Table2[[#This Row],[TT]]&lt;1,"",COUNT(A$2:A1161)+1)</f>
        <v>1139</v>
      </c>
      <c r="B1162" s="34" t="s">
        <v>1347</v>
      </c>
      <c r="C1162" s="35">
        <v>1</v>
      </c>
      <c r="D1162" s="35">
        <v>0</v>
      </c>
      <c r="E11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2" s="36" t="str">
        <f>IF(Table2[[#This Row],[M1A]]="","",Table2[[#This Row],[M1A]]-Table2[[#This Row],[AWAL]])</f>
        <v/>
      </c>
      <c r="I1162" s="36" t="str">
        <f>IF(Table2[[#This Row],[M2A]]="","",SUM(Table2[[#This Row],[M2A]]-(IF(Table2[[#This Row],[M1A]]="",Table2[[#This Row],[AWAL]],Table2[[#This Row],[M1A]]))))</f>
        <v/>
      </c>
      <c r="J1162" s="37"/>
      <c r="K11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3" spans="1:15">
      <c r="A1163" s="33">
        <f>IF(Table2[[#This Row],[TT]]&lt;1,"",COUNT(A$2:A1162)+1)</f>
        <v>1140</v>
      </c>
      <c r="B1163" s="34" t="s">
        <v>1348</v>
      </c>
      <c r="C1163" s="35">
        <v>2</v>
      </c>
      <c r="D1163" s="35" t="s">
        <v>196</v>
      </c>
      <c r="E11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63" s="36" t="str">
        <f>IF(Table2[[#This Row],[M1A]]="","",Table2[[#This Row],[M1A]]-Table2[[#This Row],[AWAL]])</f>
        <v/>
      </c>
      <c r="I1163" s="36" t="str">
        <f>IF(Table2[[#This Row],[M2A]]="","",SUM(Table2[[#This Row],[M2A]]-(IF(Table2[[#This Row],[M1A]]="",Table2[[#This Row],[AWAL]],Table2[[#This Row],[M1A]]))))</f>
        <v/>
      </c>
      <c r="J1163" s="37"/>
      <c r="K11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4" spans="1:15">
      <c r="A1164" s="33">
        <f>IF(Table2[[#This Row],[TT]]&lt;1,"",COUNT(A$2:A1163)+1)</f>
        <v>1141</v>
      </c>
      <c r="B1164" s="34" t="s">
        <v>1349</v>
      </c>
      <c r="C1164" s="35">
        <v>5</v>
      </c>
      <c r="D1164" s="35" t="s">
        <v>128</v>
      </c>
      <c r="E11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64" s="36" t="str">
        <f>IF(Table2[[#This Row],[M1A]]="","",Table2[[#This Row],[M1A]]-Table2[[#This Row],[AWAL]])</f>
        <v/>
      </c>
      <c r="I1164" s="36" t="str">
        <f>IF(Table2[[#This Row],[M2A]]="","",SUM(Table2[[#This Row],[M2A]]-(IF(Table2[[#This Row],[M1A]]="",Table2[[#This Row],[AWAL]],Table2[[#This Row],[M1A]]))))</f>
        <v/>
      </c>
      <c r="J1164" s="37"/>
      <c r="K11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5" spans="1:15">
      <c r="A1165" s="33">
        <f>IF(Table2[[#This Row],[TT]]&lt;1,"",COUNT(A$2:A1164)+1)</f>
        <v>1142</v>
      </c>
      <c r="B1165" s="34" t="s">
        <v>1350</v>
      </c>
      <c r="C1165" s="35">
        <v>15</v>
      </c>
      <c r="D1165" s="35">
        <v>600</v>
      </c>
      <c r="E11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65" s="36" t="str">
        <f>IF(Table2[[#This Row],[M1A]]="","",Table2[[#This Row],[M1A]]-Table2[[#This Row],[AWAL]])</f>
        <v/>
      </c>
      <c r="I1165" s="36" t="str">
        <f>IF(Table2[[#This Row],[M2A]]="","",SUM(Table2[[#This Row],[M2A]]-(IF(Table2[[#This Row],[M1A]]="",Table2[[#This Row],[AWAL]],Table2[[#This Row],[M1A]]))))</f>
        <v/>
      </c>
      <c r="J1165" s="37"/>
      <c r="K11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6" spans="1:15">
      <c r="A1166" s="33">
        <f>IF(Table2[[#This Row],[TT]]&lt;1,"",COUNT(A$2:A1165)+1)</f>
        <v>1143</v>
      </c>
      <c r="B1166" s="34" t="s">
        <v>1351</v>
      </c>
      <c r="C1166" s="35">
        <v>1</v>
      </c>
      <c r="D1166" s="35">
        <v>600</v>
      </c>
      <c r="E11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6" s="36" t="str">
        <f>IF(Table2[[#This Row],[M1A]]="","",Table2[[#This Row],[M1A]]-Table2[[#This Row],[AWAL]])</f>
        <v/>
      </c>
      <c r="I1166" s="36" t="str">
        <f>IF(Table2[[#This Row],[M2A]]="","",SUM(Table2[[#This Row],[M2A]]-(IF(Table2[[#This Row],[M1A]]="",Table2[[#This Row],[AWAL]],Table2[[#This Row],[M1A]]))))</f>
        <v/>
      </c>
      <c r="J1166" s="37"/>
      <c r="K11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7" spans="1:15">
      <c r="A1167" s="33">
        <f>IF(Table2[[#This Row],[TT]]&lt;1,"",COUNT(A$2:A1166)+1)</f>
        <v>1144</v>
      </c>
      <c r="B1167" s="41" t="s">
        <v>2608</v>
      </c>
      <c r="C1167" s="42">
        <v>2</v>
      </c>
      <c r="D1167" s="42">
        <v>60</v>
      </c>
      <c r="E11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67" s="36" t="str">
        <f>IF(Table2[[#This Row],[M1A]]="","",Table2[[#This Row],[M1A]]-Table2[[#This Row],[AWAL]])</f>
        <v/>
      </c>
      <c r="I1167" s="36" t="str">
        <f>IF(Table2[[#This Row],[M2A]]="","",SUM(Table2[[#This Row],[M2A]]-(IF(Table2[[#This Row],[M1A]]="",Table2[[#This Row],[AWAL]],Table2[[#This Row],[M1A]]))))</f>
        <v/>
      </c>
      <c r="J1167" s="37"/>
      <c r="K11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8" spans="1:15">
      <c r="A1168" s="33">
        <f>IF(Table2[[#This Row],[TT]]&lt;1,"",COUNT(A$2:A1167)+1)</f>
        <v>1145</v>
      </c>
      <c r="B1168" s="34" t="s">
        <v>1352</v>
      </c>
      <c r="C1168" s="35">
        <v>1</v>
      </c>
      <c r="D1168" s="35">
        <v>150</v>
      </c>
      <c r="E11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8" s="36" t="str">
        <f>IF(Table2[[#This Row],[M1A]]="","",Table2[[#This Row],[M1A]]-Table2[[#This Row],[AWAL]])</f>
        <v/>
      </c>
      <c r="I1168" s="36" t="str">
        <f>IF(Table2[[#This Row],[M2A]]="","",SUM(Table2[[#This Row],[M2A]]-(IF(Table2[[#This Row],[M1A]]="",Table2[[#This Row],[AWAL]],Table2[[#This Row],[M1A]]))))</f>
        <v/>
      </c>
      <c r="J1168" s="37"/>
      <c r="K11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69" spans="1:15">
      <c r="A1169" s="33">
        <f>IF(Table2[[#This Row],[TT]]&lt;1,"",COUNT(A$2:A1168)+1)</f>
        <v>1146</v>
      </c>
      <c r="B1169" s="34" t="s">
        <v>1353</v>
      </c>
      <c r="C1169" s="35">
        <v>1</v>
      </c>
      <c r="D1169" s="35" t="s">
        <v>34</v>
      </c>
      <c r="E11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9" s="36" t="str">
        <f>IF(Table2[[#This Row],[M1A]]="","",Table2[[#This Row],[M1A]]-Table2[[#This Row],[AWAL]])</f>
        <v/>
      </c>
      <c r="I1169" s="36" t="str">
        <f>IF(Table2[[#This Row],[M2A]]="","",SUM(Table2[[#This Row],[M2A]]-(IF(Table2[[#This Row],[M1A]]="",Table2[[#This Row],[AWAL]],Table2[[#This Row],[M1A]]))))</f>
        <v/>
      </c>
      <c r="J1169" s="37"/>
      <c r="K11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0" spans="1:15">
      <c r="A1170" s="33">
        <f>IF(Table2[[#This Row],[TT]]&lt;1,"",COUNT(A$2:A1169)+1)</f>
        <v>1147</v>
      </c>
      <c r="B1170" s="34" t="s">
        <v>1354</v>
      </c>
      <c r="C1170" s="35">
        <v>1</v>
      </c>
      <c r="D1170" s="35" t="s">
        <v>57</v>
      </c>
      <c r="E11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0" s="36" t="str">
        <f>IF(Table2[[#This Row],[M1A]]="","",Table2[[#This Row],[M1A]]-Table2[[#This Row],[AWAL]])</f>
        <v/>
      </c>
      <c r="I1170" s="36" t="str">
        <f>IF(Table2[[#This Row],[M2A]]="","",SUM(Table2[[#This Row],[M2A]]-(IF(Table2[[#This Row],[M1A]]="",Table2[[#This Row],[AWAL]],Table2[[#This Row],[M1A]]))))</f>
        <v/>
      </c>
      <c r="J1170" s="37"/>
      <c r="K11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1" spans="1:15">
      <c r="A1171" s="33">
        <f>IF(Table2[[#This Row],[TT]]&lt;1,"",COUNT(A$2:A1170)+1)</f>
        <v>1148</v>
      </c>
      <c r="B1171" s="34" t="s">
        <v>1355</v>
      </c>
      <c r="C1171" s="35">
        <v>1</v>
      </c>
      <c r="D1171" s="35">
        <v>360</v>
      </c>
      <c r="E11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1" s="36" t="str">
        <f>IF(Table2[[#This Row],[M1A]]="","",Table2[[#This Row],[M1A]]-Table2[[#This Row],[AWAL]])</f>
        <v/>
      </c>
      <c r="I1171" s="36" t="str">
        <f>IF(Table2[[#This Row],[M2A]]="","",SUM(Table2[[#This Row],[M2A]]-(IF(Table2[[#This Row],[M1A]]="",Table2[[#This Row],[AWAL]],Table2[[#This Row],[M1A]]))))</f>
        <v/>
      </c>
      <c r="J1171" s="37"/>
      <c r="K11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2" spans="1:15">
      <c r="A1172" s="33">
        <f>IF(Table2[[#This Row],[TT]]&lt;1,"",COUNT(A$2:A1171)+1)</f>
        <v>1149</v>
      </c>
      <c r="B1172" s="34" t="s">
        <v>1356</v>
      </c>
      <c r="C1172" s="35">
        <v>2</v>
      </c>
      <c r="D1172" s="35">
        <v>360</v>
      </c>
      <c r="E11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72" s="36" t="str">
        <f>IF(Table2[[#This Row],[M1A]]="","",Table2[[#This Row],[M1A]]-Table2[[#This Row],[AWAL]])</f>
        <v/>
      </c>
      <c r="I1172" s="36" t="str">
        <f>IF(Table2[[#This Row],[M2A]]="","",SUM(Table2[[#This Row],[M2A]]-(IF(Table2[[#This Row],[M1A]]="",Table2[[#This Row],[AWAL]],Table2[[#This Row],[M1A]]))))</f>
        <v/>
      </c>
      <c r="J1172" s="37"/>
      <c r="K11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3" spans="1:15">
      <c r="A1173" s="33">
        <f>IF(Table2[[#This Row],[TT]]&lt;1,"",COUNT(A$2:A1172)+1)</f>
        <v>1150</v>
      </c>
      <c r="B1173" s="34" t="s">
        <v>1357</v>
      </c>
      <c r="C1173" s="35">
        <v>1</v>
      </c>
      <c r="D1173" s="35">
        <v>0</v>
      </c>
      <c r="E11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3" s="36" t="str">
        <f>IF(Table2[[#This Row],[M1A]]="","",Table2[[#This Row],[M1A]]-Table2[[#This Row],[AWAL]])</f>
        <v/>
      </c>
      <c r="I1173" s="36" t="str">
        <f>IF(Table2[[#This Row],[M2A]]="","",SUM(Table2[[#This Row],[M2A]]-(IF(Table2[[#This Row],[M1A]]="",Table2[[#This Row],[AWAL]],Table2[[#This Row],[M1A]]))))</f>
        <v/>
      </c>
      <c r="J1173" s="37"/>
      <c r="K11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4" spans="1:15">
      <c r="A1174" s="33">
        <f>IF(Table2[[#This Row],[TT]]&lt;1,"",COUNT(A$2:A1173)+1)</f>
        <v>1151</v>
      </c>
      <c r="B1174" s="34" t="s">
        <v>1358</v>
      </c>
      <c r="C1174" s="35">
        <v>2</v>
      </c>
      <c r="D1174" s="35">
        <v>0</v>
      </c>
      <c r="E11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74" s="36" t="str">
        <f>IF(Table2[[#This Row],[M1A]]="","",Table2[[#This Row],[M1A]]-Table2[[#This Row],[AWAL]])</f>
        <v/>
      </c>
      <c r="I1174" s="36" t="str">
        <f>IF(Table2[[#This Row],[M2A]]="","",SUM(Table2[[#This Row],[M2A]]-(IF(Table2[[#This Row],[M1A]]="",Table2[[#This Row],[AWAL]],Table2[[#This Row],[M1A]]))))</f>
        <v/>
      </c>
      <c r="J1174" s="37"/>
      <c r="K11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5" spans="1:15">
      <c r="A1175" s="33">
        <f>IF(Table2[[#This Row],[TT]]&lt;1,"",COUNT(A$2:A1174)+1)</f>
        <v>1152</v>
      </c>
      <c r="B1175" s="34" t="s">
        <v>1359</v>
      </c>
      <c r="C1175" s="35">
        <v>4</v>
      </c>
      <c r="D1175" s="35">
        <v>720</v>
      </c>
      <c r="E11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75" s="36" t="str">
        <f>IF(Table2[[#This Row],[M1A]]="","",Table2[[#This Row],[M1A]]-Table2[[#This Row],[AWAL]])</f>
        <v/>
      </c>
      <c r="I1175" s="36" t="str">
        <f>IF(Table2[[#This Row],[M2A]]="","",SUM(Table2[[#This Row],[M2A]]-(IF(Table2[[#This Row],[M1A]]="",Table2[[#This Row],[AWAL]],Table2[[#This Row],[M1A]]))))</f>
        <v/>
      </c>
      <c r="J1175" s="37"/>
      <c r="K11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6" spans="1:15">
      <c r="A1176" s="33">
        <f>IF(Table2[[#This Row],[TT]]&lt;1,"",COUNT(A$2:A1175)+1)</f>
        <v>1153</v>
      </c>
      <c r="B1176" s="34" t="s">
        <v>2618</v>
      </c>
      <c r="C1176" s="35">
        <v>1</v>
      </c>
      <c r="D1176" s="35">
        <v>0</v>
      </c>
      <c r="E11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6" s="36" t="str">
        <f>IF(Table2[[#This Row],[M1A]]="","",Table2[[#This Row],[M1A]]-Table2[[#This Row],[AWAL]])</f>
        <v/>
      </c>
      <c r="I1176" s="36" t="str">
        <f>IF(Table2[[#This Row],[M2A]]="","",SUM(Table2[[#This Row],[M2A]]-(IF(Table2[[#This Row],[M1A]]="",Table2[[#This Row],[AWAL]],Table2[[#This Row],[M1A]]))))</f>
        <v/>
      </c>
      <c r="J1176" s="37"/>
      <c r="K11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7" spans="1:15">
      <c r="A1177" s="33">
        <f>IF(Table2[[#This Row],[TT]]&lt;1,"",COUNT(A$2:A1176)+1)</f>
        <v>1154</v>
      </c>
      <c r="B1177" s="34" t="s">
        <v>1360</v>
      </c>
      <c r="C1177" s="35">
        <v>1</v>
      </c>
      <c r="D1177" s="35">
        <v>300</v>
      </c>
      <c r="E11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7" s="36" t="str">
        <f>IF(Table2[[#This Row],[M1A]]="","",Table2[[#This Row],[M1A]]-Table2[[#This Row],[AWAL]])</f>
        <v/>
      </c>
      <c r="I1177" s="36" t="str">
        <f>IF(Table2[[#This Row],[M2A]]="","",SUM(Table2[[#This Row],[M2A]]-(IF(Table2[[#This Row],[M1A]]="",Table2[[#This Row],[AWAL]],Table2[[#This Row],[M1A]]))))</f>
        <v/>
      </c>
      <c r="J1177" s="37"/>
      <c r="K11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8" spans="1:15">
      <c r="A1178" s="33">
        <f>IF(Table2[[#This Row],[TT]]&lt;1,"",COUNT(A$2:A1177)+1)</f>
        <v>1155</v>
      </c>
      <c r="B1178" s="34" t="s">
        <v>1361</v>
      </c>
      <c r="C1178" s="35">
        <v>2</v>
      </c>
      <c r="D1178" s="35">
        <v>200</v>
      </c>
      <c r="E11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78" s="36" t="str">
        <f>IF(Table2[[#This Row],[M1A]]="","",Table2[[#This Row],[M1A]]-Table2[[#This Row],[AWAL]])</f>
        <v/>
      </c>
      <c r="I1178" s="36" t="str">
        <f>IF(Table2[[#This Row],[M2A]]="","",SUM(Table2[[#This Row],[M2A]]-(IF(Table2[[#This Row],[M1A]]="",Table2[[#This Row],[AWAL]],Table2[[#This Row],[M1A]]))))</f>
        <v/>
      </c>
      <c r="J1178" s="37"/>
      <c r="K11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79" spans="1:15">
      <c r="A1179" s="33">
        <f>IF(Table2[[#This Row],[TT]]&lt;1,"",COUNT(A$2:A1178)+1)</f>
        <v>1156</v>
      </c>
      <c r="B1179" s="34" t="s">
        <v>1362</v>
      </c>
      <c r="C1179" s="35">
        <v>1</v>
      </c>
      <c r="D1179" s="35">
        <v>720</v>
      </c>
      <c r="E11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9" s="36" t="str">
        <f>IF(Table2[[#This Row],[M1A]]="","",Table2[[#This Row],[M1A]]-Table2[[#This Row],[AWAL]])</f>
        <v/>
      </c>
      <c r="I1179" s="36" t="str">
        <f>IF(Table2[[#This Row],[M2A]]="","",SUM(Table2[[#This Row],[M2A]]-(IF(Table2[[#This Row],[M1A]]="",Table2[[#This Row],[AWAL]],Table2[[#This Row],[M1A]]))))</f>
        <v/>
      </c>
      <c r="J1179" s="37"/>
      <c r="K11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0" spans="1:15">
      <c r="A1180" s="33">
        <f>IF(Table2[[#This Row],[TT]]&lt;1,"",COUNT(A$2:A1179)+1)</f>
        <v>1157</v>
      </c>
      <c r="B1180" s="34" t="s">
        <v>1363</v>
      </c>
      <c r="C1180" s="35">
        <v>6</v>
      </c>
      <c r="D1180" s="35">
        <v>720</v>
      </c>
      <c r="E11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80" s="36" t="str">
        <f>IF(Table2[[#This Row],[M1A]]="","",Table2[[#This Row],[M1A]]-Table2[[#This Row],[AWAL]])</f>
        <v/>
      </c>
      <c r="I1180" s="36" t="str">
        <f>IF(Table2[[#This Row],[M2A]]="","",SUM(Table2[[#This Row],[M2A]]-(IF(Table2[[#This Row],[M1A]]="",Table2[[#This Row],[AWAL]],Table2[[#This Row],[M1A]]))))</f>
        <v/>
      </c>
      <c r="J1180" s="37"/>
      <c r="K11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1" spans="1:15">
      <c r="A1181" s="33">
        <f>IF(Table2[[#This Row],[TT]]&lt;1,"",COUNT(A$2:A1180)+1)</f>
        <v>1158</v>
      </c>
      <c r="B1181" s="34" t="s">
        <v>1364</v>
      </c>
      <c r="C1181" s="35">
        <v>4</v>
      </c>
      <c r="D1181" s="35" t="s">
        <v>958</v>
      </c>
      <c r="E11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1" s="36" t="str">
        <f>IF(Table2[[#This Row],[M1A]]="","",Table2[[#This Row],[M1A]]-Table2[[#This Row],[AWAL]])</f>
        <v/>
      </c>
      <c r="I1181" s="36" t="str">
        <f>IF(Table2[[#This Row],[M2A]]="","",SUM(Table2[[#This Row],[M2A]]-(IF(Table2[[#This Row],[M1A]]="",Table2[[#This Row],[AWAL]],Table2[[#This Row],[M1A]]))))</f>
        <v/>
      </c>
      <c r="J1181" s="37"/>
      <c r="K11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2" spans="1:15">
      <c r="A1182" s="33">
        <f>IF(Table2[[#This Row],[TT]]&lt;1,"",COUNT(A$2:A1181)+1)</f>
        <v>1159</v>
      </c>
      <c r="B1182" s="34" t="s">
        <v>1365</v>
      </c>
      <c r="C1182" s="35">
        <v>1</v>
      </c>
      <c r="D1182" s="35" t="s">
        <v>958</v>
      </c>
      <c r="E11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2" s="36" t="str">
        <f>IF(Table2[[#This Row],[M1A]]="","",Table2[[#This Row],[M1A]]-Table2[[#This Row],[AWAL]])</f>
        <v/>
      </c>
      <c r="I1182" s="36" t="str">
        <f>IF(Table2[[#This Row],[M2A]]="","",SUM(Table2[[#This Row],[M2A]]-(IF(Table2[[#This Row],[M1A]]="",Table2[[#This Row],[AWAL]],Table2[[#This Row],[M1A]]))))</f>
        <v/>
      </c>
      <c r="J1182" s="37"/>
      <c r="K11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3" spans="1:15">
      <c r="A1183" s="33">
        <f>IF(Table2[[#This Row],[TT]]&lt;1,"",COUNT(A$2:A1182)+1)</f>
        <v>1160</v>
      </c>
      <c r="B1183" s="34" t="s">
        <v>1366</v>
      </c>
      <c r="C1183" s="35">
        <v>2</v>
      </c>
      <c r="D1183" s="35">
        <v>600</v>
      </c>
      <c r="E11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83" s="36" t="str">
        <f>IF(Table2[[#This Row],[M1A]]="","",Table2[[#This Row],[M1A]]-Table2[[#This Row],[AWAL]])</f>
        <v/>
      </c>
      <c r="I1183" s="36" t="str">
        <f>IF(Table2[[#This Row],[M2A]]="","",SUM(Table2[[#This Row],[M2A]]-(IF(Table2[[#This Row],[M1A]]="",Table2[[#This Row],[AWAL]],Table2[[#This Row],[M1A]]))))</f>
        <v/>
      </c>
      <c r="J1183" s="37"/>
      <c r="K11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4" spans="1:15">
      <c r="A1184" s="33">
        <f>IF(Table2[[#This Row],[TT]]&lt;1,"",COUNT(A$2:A1183)+1)</f>
        <v>1161</v>
      </c>
      <c r="B1184" s="34" t="s">
        <v>1367</v>
      </c>
      <c r="C1184" s="35">
        <v>4</v>
      </c>
      <c r="D1184" s="35" t="s">
        <v>958</v>
      </c>
      <c r="E11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4" s="36" t="str">
        <f>IF(Table2[[#This Row],[M1A]]="","",Table2[[#This Row],[M1A]]-Table2[[#This Row],[AWAL]])</f>
        <v/>
      </c>
      <c r="I1184" s="36" t="str">
        <f>IF(Table2[[#This Row],[M2A]]="","",SUM(Table2[[#This Row],[M2A]]-(IF(Table2[[#This Row],[M1A]]="",Table2[[#This Row],[AWAL]],Table2[[#This Row],[M1A]]))))</f>
        <v/>
      </c>
      <c r="J1184" s="37"/>
      <c r="K11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5" spans="1:15">
      <c r="A1185" s="33">
        <f>IF(Table2[[#This Row],[TT]]&lt;1,"",COUNT(A$2:A1184)+1)</f>
        <v>1162</v>
      </c>
      <c r="B1185" s="34" t="s">
        <v>1368</v>
      </c>
      <c r="C1185" s="35">
        <v>14</v>
      </c>
      <c r="D1185" s="35">
        <v>480</v>
      </c>
      <c r="E11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185" s="36" t="str">
        <f>IF(Table2[[#This Row],[M1A]]="","",Table2[[#This Row],[M1A]]-Table2[[#This Row],[AWAL]])</f>
        <v/>
      </c>
      <c r="I1185" s="36" t="str">
        <f>IF(Table2[[#This Row],[M2A]]="","",SUM(Table2[[#This Row],[M2A]]-(IF(Table2[[#This Row],[M1A]]="",Table2[[#This Row],[AWAL]],Table2[[#This Row],[M1A]]))))</f>
        <v/>
      </c>
      <c r="J1185" s="37"/>
      <c r="K11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6" spans="1:15">
      <c r="A1186" s="33">
        <f>IF(Table2[[#This Row],[TT]]&lt;1,"",COUNT(A$2:A1185)+1)</f>
        <v>1163</v>
      </c>
      <c r="B1186" s="41" t="s">
        <v>1369</v>
      </c>
      <c r="C1186" s="42">
        <v>2</v>
      </c>
      <c r="D1186" s="42">
        <v>600</v>
      </c>
      <c r="E11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86" s="36" t="str">
        <f>IF(Table2[[#This Row],[M1A]]="","",Table2[[#This Row],[M1A]]-Table2[[#This Row],[AWAL]])</f>
        <v/>
      </c>
      <c r="I1186" s="36" t="str">
        <f>IF(Table2[[#This Row],[M2A]]="","",SUM(Table2[[#This Row],[M2A]]-(IF(Table2[[#This Row],[M1A]]="",Table2[[#This Row],[AWAL]],Table2[[#This Row],[M1A]]))))</f>
        <v/>
      </c>
      <c r="J1186" s="37"/>
      <c r="K11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7" spans="1:15">
      <c r="A1187" s="33">
        <f>IF(Table2[[#This Row],[TT]]&lt;1,"",COUNT(A$2:A1186)+1)</f>
        <v>1164</v>
      </c>
      <c r="B1187" s="34" t="s">
        <v>1370</v>
      </c>
      <c r="C1187" s="35">
        <v>2</v>
      </c>
      <c r="D1187" s="35">
        <v>600</v>
      </c>
      <c r="E11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87" s="36" t="str">
        <f>IF(Table2[[#This Row],[M1A]]="","",Table2[[#This Row],[M1A]]-Table2[[#This Row],[AWAL]])</f>
        <v/>
      </c>
      <c r="I1187" s="36" t="str">
        <f>IF(Table2[[#This Row],[M2A]]="","",SUM(Table2[[#This Row],[M2A]]-(IF(Table2[[#This Row],[M1A]]="",Table2[[#This Row],[AWAL]],Table2[[#This Row],[M1A]]))))</f>
        <v/>
      </c>
      <c r="J1187" s="37"/>
      <c r="K11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8" spans="1:15">
      <c r="A1188" s="33">
        <f>IF(Table2[[#This Row],[TT]]&lt;1,"",COUNT(A$2:A1187)+1)</f>
        <v>1165</v>
      </c>
      <c r="B1188" s="34" t="s">
        <v>1371</v>
      </c>
      <c r="C1188" s="35">
        <v>6</v>
      </c>
      <c r="D1188" s="35">
        <v>600</v>
      </c>
      <c r="E11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88" s="36" t="str">
        <f>IF(Table2[[#This Row],[M1A]]="","",Table2[[#This Row],[M1A]]-Table2[[#This Row],[AWAL]])</f>
        <v/>
      </c>
      <c r="I1188" s="36" t="str">
        <f>IF(Table2[[#This Row],[M2A]]="","",SUM(Table2[[#This Row],[M2A]]-(IF(Table2[[#This Row],[M1A]]="",Table2[[#This Row],[AWAL]],Table2[[#This Row],[M1A]]))))</f>
        <v/>
      </c>
      <c r="J1188" s="37"/>
      <c r="K11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89" spans="1:15">
      <c r="A1189" s="33">
        <f>IF(Table2[[#This Row],[TT]]&lt;1,"",COUNT(A$2:A1188)+1)</f>
        <v>1166</v>
      </c>
      <c r="B1189" s="34" t="s">
        <v>1372</v>
      </c>
      <c r="C1189" s="35">
        <v>1</v>
      </c>
      <c r="D1189" s="35">
        <v>480</v>
      </c>
      <c r="E11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9" s="36" t="str">
        <f>IF(Table2[[#This Row],[M1A]]="","",Table2[[#This Row],[M1A]]-Table2[[#This Row],[AWAL]])</f>
        <v/>
      </c>
      <c r="I1189" s="36" t="str">
        <f>IF(Table2[[#This Row],[M2A]]="","",SUM(Table2[[#This Row],[M2A]]-(IF(Table2[[#This Row],[M1A]]="",Table2[[#This Row],[AWAL]],Table2[[#This Row],[M1A]]))))</f>
        <v/>
      </c>
      <c r="J1189" s="37"/>
      <c r="K11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0" spans="1:15">
      <c r="A1190" s="33">
        <f>IF(Table2[[#This Row],[TT]]&lt;1,"",COUNT(A$2:A1189)+1)</f>
        <v>1167</v>
      </c>
      <c r="B1190" s="34" t="s">
        <v>1373</v>
      </c>
      <c r="C1190" s="35">
        <v>1</v>
      </c>
      <c r="D1190" s="35">
        <v>600</v>
      </c>
      <c r="E11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0" s="36" t="str">
        <f>IF(Table2[[#This Row],[M1A]]="","",Table2[[#This Row],[M1A]]-Table2[[#This Row],[AWAL]])</f>
        <v/>
      </c>
      <c r="I1190" s="36" t="str">
        <f>IF(Table2[[#This Row],[M2A]]="","",SUM(Table2[[#This Row],[M2A]]-(IF(Table2[[#This Row],[M1A]]="",Table2[[#This Row],[AWAL]],Table2[[#This Row],[M1A]]))))</f>
        <v/>
      </c>
      <c r="J1190" s="37"/>
      <c r="K11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1" spans="1:15">
      <c r="A1191" s="33">
        <f>IF(Table2[[#This Row],[TT]]&lt;1,"",COUNT(A$2:A1190)+1)</f>
        <v>1168</v>
      </c>
      <c r="B1191" s="34" t="s">
        <v>1374</v>
      </c>
      <c r="C1191" s="35">
        <v>17</v>
      </c>
      <c r="D1191" s="35">
        <v>480</v>
      </c>
      <c r="E11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191" s="36" t="str">
        <f>IF(Table2[[#This Row],[M1A]]="","",Table2[[#This Row],[M1A]]-Table2[[#This Row],[AWAL]])</f>
        <v/>
      </c>
      <c r="I1191" s="36" t="str">
        <f>IF(Table2[[#This Row],[M2A]]="","",SUM(Table2[[#This Row],[M2A]]-(IF(Table2[[#This Row],[M1A]]="",Table2[[#This Row],[AWAL]],Table2[[#This Row],[M1A]]))))</f>
        <v/>
      </c>
      <c r="J1191" s="37"/>
      <c r="K11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2" spans="1:15">
      <c r="A1192" s="33">
        <f>IF(Table2[[#This Row],[TT]]&lt;1,"",COUNT(A$2:A1191)+1)</f>
        <v>1169</v>
      </c>
      <c r="B1192" s="34" t="s">
        <v>1375</v>
      </c>
      <c r="C1192" s="35">
        <v>61</v>
      </c>
      <c r="D1192" s="35">
        <v>480</v>
      </c>
      <c r="E11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1192" s="36" t="str">
        <f>IF(Table2[[#This Row],[M1A]]="","",Table2[[#This Row],[M1A]]-Table2[[#This Row],[AWAL]])</f>
        <v/>
      </c>
      <c r="I1192" s="36" t="str">
        <f>IF(Table2[[#This Row],[M2A]]="","",SUM(Table2[[#This Row],[M2A]]-(IF(Table2[[#This Row],[M1A]]="",Table2[[#This Row],[AWAL]],Table2[[#This Row],[M1A]]))))</f>
        <v/>
      </c>
      <c r="J1192" s="37"/>
      <c r="K11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3" spans="1:15">
      <c r="A1193" s="33">
        <f>IF(Table2[[#This Row],[TT]]&lt;1,"",COUNT(A$2:A1192)+1)</f>
        <v>1170</v>
      </c>
      <c r="B1193" s="34" t="s">
        <v>1376</v>
      </c>
      <c r="C1193" s="35">
        <v>1</v>
      </c>
      <c r="D1193" s="35" t="s">
        <v>1377</v>
      </c>
      <c r="E11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3" s="36" t="str">
        <f>IF(Table2[[#This Row],[M1A]]="","",Table2[[#This Row],[M1A]]-Table2[[#This Row],[AWAL]])</f>
        <v/>
      </c>
      <c r="I1193" s="36" t="str">
        <f>IF(Table2[[#This Row],[M2A]]="","",SUM(Table2[[#This Row],[M2A]]-(IF(Table2[[#This Row],[M1A]]="",Table2[[#This Row],[AWAL]],Table2[[#This Row],[M1A]]))))</f>
        <v/>
      </c>
      <c r="J1193" s="37"/>
      <c r="K11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4" spans="1:15">
      <c r="A1194" s="33">
        <f>IF(Table2[[#This Row],[TT]]&lt;1,"",COUNT(A$2:A1193)+1)</f>
        <v>1171</v>
      </c>
      <c r="B1194" s="34" t="s">
        <v>1378</v>
      </c>
      <c r="C1194" s="35">
        <v>27</v>
      </c>
      <c r="D1194" s="35">
        <v>480</v>
      </c>
      <c r="E11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194" s="36" t="str">
        <f>IF(Table2[[#This Row],[M1A]]="","",Table2[[#This Row],[M1A]]-Table2[[#This Row],[AWAL]])</f>
        <v/>
      </c>
      <c r="I1194" s="36" t="str">
        <f>IF(Table2[[#This Row],[M2A]]="","",SUM(Table2[[#This Row],[M2A]]-(IF(Table2[[#This Row],[M1A]]="",Table2[[#This Row],[AWAL]],Table2[[#This Row],[M1A]]))))</f>
        <v/>
      </c>
      <c r="J1194" s="37"/>
      <c r="K11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5" spans="1:15">
      <c r="A1195" s="33">
        <f>IF(Table2[[#This Row],[TT]]&lt;1,"",COUNT(A$2:A1194)+1)</f>
        <v>1172</v>
      </c>
      <c r="B1195" s="34" t="s">
        <v>1379</v>
      </c>
      <c r="C1195" s="35">
        <v>21</v>
      </c>
      <c r="D1195" s="35" t="s">
        <v>59</v>
      </c>
      <c r="E11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195" s="36" t="str">
        <f>IF(Table2[[#This Row],[M1A]]="","",Table2[[#This Row],[M1A]]-Table2[[#This Row],[AWAL]])</f>
        <v/>
      </c>
      <c r="I1195" s="36" t="str">
        <f>IF(Table2[[#This Row],[M2A]]="","",SUM(Table2[[#This Row],[M2A]]-(IF(Table2[[#This Row],[M1A]]="",Table2[[#This Row],[AWAL]],Table2[[#This Row],[M1A]]))))</f>
        <v/>
      </c>
      <c r="J1195" s="37"/>
      <c r="K11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6" spans="1:15">
      <c r="A1196" s="33">
        <f>IF(Table2[[#This Row],[TT]]&lt;1,"",COUNT(A$2:A1195)+1)</f>
        <v>1173</v>
      </c>
      <c r="B1196" s="34" t="s">
        <v>1380</v>
      </c>
      <c r="C1196" s="35">
        <v>6</v>
      </c>
      <c r="D1196" s="35" t="s">
        <v>958</v>
      </c>
      <c r="E11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96" s="36" t="str">
        <f>IF(Table2[[#This Row],[M1A]]="","",Table2[[#This Row],[M1A]]-Table2[[#This Row],[AWAL]])</f>
        <v/>
      </c>
      <c r="I1196" s="36" t="str">
        <f>IF(Table2[[#This Row],[M2A]]="","",SUM(Table2[[#This Row],[M2A]]-(IF(Table2[[#This Row],[M1A]]="",Table2[[#This Row],[AWAL]],Table2[[#This Row],[M1A]]))))</f>
        <v/>
      </c>
      <c r="J1196" s="37"/>
      <c r="K11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7" spans="1:15">
      <c r="A1197" s="33">
        <f>IF(Table2[[#This Row],[TT]]&lt;1,"",COUNT(A$2:A1196)+1)</f>
        <v>1174</v>
      </c>
      <c r="B1197" s="34" t="s">
        <v>1381</v>
      </c>
      <c r="C1197" s="35">
        <v>10</v>
      </c>
      <c r="D1197" s="35" t="s">
        <v>196</v>
      </c>
      <c r="E11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97" s="36" t="str">
        <f>IF(Table2[[#This Row],[M1A]]="","",Table2[[#This Row],[M1A]]-Table2[[#This Row],[AWAL]])</f>
        <v/>
      </c>
      <c r="I1197" s="36" t="str">
        <f>IF(Table2[[#This Row],[M2A]]="","",SUM(Table2[[#This Row],[M2A]]-(IF(Table2[[#This Row],[M1A]]="",Table2[[#This Row],[AWAL]],Table2[[#This Row],[M1A]]))))</f>
        <v/>
      </c>
      <c r="J1197" s="37"/>
      <c r="K11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8" spans="1:15">
      <c r="A1198" s="33">
        <f>IF(Table2[[#This Row],[TT]]&lt;1,"",COUNT(A$2:A1197)+1)</f>
        <v>1175</v>
      </c>
      <c r="B1198" s="34" t="s">
        <v>1382</v>
      </c>
      <c r="C1198" s="35">
        <v>4</v>
      </c>
      <c r="D1198" s="35">
        <v>600</v>
      </c>
      <c r="E11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98" s="36" t="str">
        <f>IF(Table2[[#This Row],[M1A]]="","",Table2[[#This Row],[M1A]]-Table2[[#This Row],[AWAL]])</f>
        <v/>
      </c>
      <c r="I1198" s="36" t="str">
        <f>IF(Table2[[#This Row],[M2A]]="","",SUM(Table2[[#This Row],[M2A]]-(IF(Table2[[#This Row],[M1A]]="",Table2[[#This Row],[AWAL]],Table2[[#This Row],[M1A]]))))</f>
        <v/>
      </c>
      <c r="J1198" s="37"/>
      <c r="K11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199" spans="1:15">
      <c r="A1199" s="33">
        <f>IF(Table2[[#This Row],[TT]]&lt;1,"",COUNT(A$2:A1198)+1)</f>
        <v>1176</v>
      </c>
      <c r="B1199" s="34" t="s">
        <v>1383</v>
      </c>
      <c r="C1199" s="35">
        <v>2</v>
      </c>
      <c r="D1199" s="35">
        <v>600</v>
      </c>
      <c r="E11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99" s="36" t="str">
        <f>IF(Table2[[#This Row],[M1A]]="","",Table2[[#This Row],[M1A]]-Table2[[#This Row],[AWAL]])</f>
        <v/>
      </c>
      <c r="I1199" s="36" t="str">
        <f>IF(Table2[[#This Row],[M2A]]="","",SUM(Table2[[#This Row],[M2A]]-(IF(Table2[[#This Row],[M1A]]="",Table2[[#This Row],[AWAL]],Table2[[#This Row],[M1A]]))))</f>
        <v/>
      </c>
      <c r="J1199" s="37"/>
      <c r="K11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1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0" spans="1:15">
      <c r="A1200" s="33">
        <f>IF(Table2[[#This Row],[TT]]&lt;1,"",COUNT(A$2:A1199)+1)</f>
        <v>1177</v>
      </c>
      <c r="B1200" s="34" t="s">
        <v>1384</v>
      </c>
      <c r="C1200" s="35">
        <v>12</v>
      </c>
      <c r="D1200" s="35">
        <v>480</v>
      </c>
      <c r="E12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00" s="36" t="str">
        <f>IF(Table2[[#This Row],[M1A]]="","",Table2[[#This Row],[M1A]]-Table2[[#This Row],[AWAL]])</f>
        <v/>
      </c>
      <c r="I1200" s="36" t="str">
        <f>IF(Table2[[#This Row],[M2A]]="","",SUM(Table2[[#This Row],[M2A]]-(IF(Table2[[#This Row],[M1A]]="",Table2[[#This Row],[AWAL]],Table2[[#This Row],[M1A]]))))</f>
        <v/>
      </c>
      <c r="J1200" s="37"/>
      <c r="K12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1" spans="1:15">
      <c r="A1201" s="33">
        <f>IF(Table2[[#This Row],[TT]]&lt;1,"",COUNT(A$2:A1200)+1)</f>
        <v>1178</v>
      </c>
      <c r="B1201" s="34" t="s">
        <v>1385</v>
      </c>
      <c r="C1201" s="35">
        <v>7</v>
      </c>
      <c r="D1201" s="35">
        <v>480</v>
      </c>
      <c r="E12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01" s="36" t="str">
        <f>IF(Table2[[#This Row],[M1A]]="","",Table2[[#This Row],[M1A]]-Table2[[#This Row],[AWAL]])</f>
        <v/>
      </c>
      <c r="I1201" s="36" t="str">
        <f>IF(Table2[[#This Row],[M2A]]="","",SUM(Table2[[#This Row],[M2A]]-(IF(Table2[[#This Row],[M1A]]="",Table2[[#This Row],[AWAL]],Table2[[#This Row],[M1A]]))))</f>
        <v/>
      </c>
      <c r="J1201" s="37"/>
      <c r="K12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2" spans="1:15">
      <c r="A1202" s="33">
        <f>IF(Table2[[#This Row],[TT]]&lt;1,"",COUNT(A$2:A1201)+1)</f>
        <v>1179</v>
      </c>
      <c r="B1202" s="34" t="s">
        <v>1386</v>
      </c>
      <c r="C1202" s="35">
        <v>26</v>
      </c>
      <c r="D1202" s="35">
        <v>480</v>
      </c>
      <c r="E12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202" s="36" t="str">
        <f>IF(Table2[[#This Row],[M1A]]="","",Table2[[#This Row],[M1A]]-Table2[[#This Row],[AWAL]])</f>
        <v/>
      </c>
      <c r="I1202" s="36" t="str">
        <f>IF(Table2[[#This Row],[M2A]]="","",SUM(Table2[[#This Row],[M2A]]-(IF(Table2[[#This Row],[M1A]]="",Table2[[#This Row],[AWAL]],Table2[[#This Row],[M1A]]))))</f>
        <v/>
      </c>
      <c r="J1202" s="37"/>
      <c r="K12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3" spans="1:15">
      <c r="A1203" s="33">
        <f>IF(Table2[[#This Row],[TT]]&lt;1,"",COUNT(A$2:A1202)+1)</f>
        <v>1180</v>
      </c>
      <c r="B1203" s="34" t="s">
        <v>1387</v>
      </c>
      <c r="C1203" s="35">
        <v>4</v>
      </c>
      <c r="D1203" s="35">
        <v>180</v>
      </c>
      <c r="E12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03" s="36" t="str">
        <f>IF(Table2[[#This Row],[M1A]]="","",Table2[[#This Row],[M1A]]-Table2[[#This Row],[AWAL]])</f>
        <v/>
      </c>
      <c r="I1203" s="36" t="str">
        <f>IF(Table2[[#This Row],[M2A]]="","",SUM(Table2[[#This Row],[M2A]]-(IF(Table2[[#This Row],[M1A]]="",Table2[[#This Row],[AWAL]],Table2[[#This Row],[M1A]]))))</f>
        <v/>
      </c>
      <c r="J1203" s="37"/>
      <c r="K12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4" spans="1:15">
      <c r="A1204" s="33">
        <f>IF(Table2[[#This Row],[TT]]&lt;1,"",COUNT(A$2:A1203)+1)</f>
        <v>1181</v>
      </c>
      <c r="B1204" s="34" t="s">
        <v>1388</v>
      </c>
      <c r="C1204" s="35">
        <v>15</v>
      </c>
      <c r="D1204" s="35">
        <v>800</v>
      </c>
      <c r="E12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04" s="36" t="str">
        <f>IF(Table2[[#This Row],[M1A]]="","",Table2[[#This Row],[M1A]]-Table2[[#This Row],[AWAL]])</f>
        <v/>
      </c>
      <c r="I1204" s="36" t="str">
        <f>IF(Table2[[#This Row],[M2A]]="","",SUM(Table2[[#This Row],[M2A]]-(IF(Table2[[#This Row],[M1A]]="",Table2[[#This Row],[AWAL]],Table2[[#This Row],[M1A]]))))</f>
        <v/>
      </c>
      <c r="J1204" s="37"/>
      <c r="K12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5" spans="1:15">
      <c r="A1205" s="33">
        <f>IF(Table2[[#This Row],[TT]]&lt;1,"",COUNT(A$2:A1204)+1)</f>
        <v>1182</v>
      </c>
      <c r="B1205" s="34" t="s">
        <v>1389</v>
      </c>
      <c r="C1205" s="35">
        <v>5</v>
      </c>
      <c r="D1205" s="35">
        <v>480</v>
      </c>
      <c r="E12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05" s="36" t="str">
        <f>IF(Table2[[#This Row],[M1A]]="","",Table2[[#This Row],[M1A]]-Table2[[#This Row],[AWAL]])</f>
        <v/>
      </c>
      <c r="I1205" s="36" t="str">
        <f>IF(Table2[[#This Row],[M2A]]="","",SUM(Table2[[#This Row],[M2A]]-(IF(Table2[[#This Row],[M1A]]="",Table2[[#This Row],[AWAL]],Table2[[#This Row],[M1A]]))))</f>
        <v/>
      </c>
      <c r="J1205" s="37"/>
      <c r="K12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6" spans="1:15">
      <c r="A1206" s="33">
        <f>IF(Table2[[#This Row],[TT]]&lt;1,"",COUNT(A$2:A1205)+1)</f>
        <v>1183</v>
      </c>
      <c r="B1206" s="34" t="s">
        <v>1390</v>
      </c>
      <c r="C1206" s="35">
        <v>5</v>
      </c>
      <c r="D1206" s="35" t="s">
        <v>785</v>
      </c>
      <c r="E12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06" s="36" t="str">
        <f>IF(Table2[[#This Row],[M1A]]="","",Table2[[#This Row],[M1A]]-Table2[[#This Row],[AWAL]])</f>
        <v/>
      </c>
      <c r="I1206" s="36" t="str">
        <f>IF(Table2[[#This Row],[M2A]]="","",SUM(Table2[[#This Row],[M2A]]-(IF(Table2[[#This Row],[M1A]]="",Table2[[#This Row],[AWAL]],Table2[[#This Row],[M1A]]))))</f>
        <v/>
      </c>
      <c r="J1206" s="37"/>
      <c r="K12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7" spans="1:15">
      <c r="A1207" s="33">
        <f>IF(Table2[[#This Row],[TT]]&lt;1,"",COUNT(A$2:A1206)+1)</f>
        <v>1184</v>
      </c>
      <c r="B1207" s="34" t="s">
        <v>1391</v>
      </c>
      <c r="C1207" s="35">
        <v>1</v>
      </c>
      <c r="D1207" s="35">
        <v>100</v>
      </c>
      <c r="E12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7" s="36" t="str">
        <f>IF(Table2[[#This Row],[M1A]]="","",Table2[[#This Row],[M1A]]-Table2[[#This Row],[AWAL]])</f>
        <v/>
      </c>
      <c r="I1207" s="36" t="str">
        <f>IF(Table2[[#This Row],[M2A]]="","",SUM(Table2[[#This Row],[M2A]]-(IF(Table2[[#This Row],[M1A]]="",Table2[[#This Row],[AWAL]],Table2[[#This Row],[M1A]]))))</f>
        <v/>
      </c>
      <c r="J1207" s="37"/>
      <c r="K12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8" spans="1:15">
      <c r="A1208" s="33">
        <f>IF(Table2[[#This Row],[TT]]&lt;1,"",COUNT(A$2:A1207)+1)</f>
        <v>1185</v>
      </c>
      <c r="B1208" s="34" t="s">
        <v>1392</v>
      </c>
      <c r="C1208" s="35">
        <v>2</v>
      </c>
      <c r="D1208" s="35" t="s">
        <v>1393</v>
      </c>
      <c r="E12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08" s="36" t="str">
        <f>IF(Table2[[#This Row],[M1A]]="","",Table2[[#This Row],[M1A]]-Table2[[#This Row],[AWAL]])</f>
        <v/>
      </c>
      <c r="I1208" s="36" t="str">
        <f>IF(Table2[[#This Row],[M2A]]="","",SUM(Table2[[#This Row],[M2A]]-(IF(Table2[[#This Row],[M1A]]="",Table2[[#This Row],[AWAL]],Table2[[#This Row],[M1A]]))))</f>
        <v/>
      </c>
      <c r="J1208" s="37"/>
      <c r="K12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09" spans="1:15">
      <c r="A1209" s="33">
        <f>IF(Table2[[#This Row],[TT]]&lt;1,"",COUNT(A$2:A1208)+1)</f>
        <v>1186</v>
      </c>
      <c r="B1209" s="34" t="s">
        <v>1394</v>
      </c>
      <c r="C1209" s="35">
        <v>3</v>
      </c>
      <c r="D1209" s="35">
        <v>100</v>
      </c>
      <c r="E12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09" s="36" t="str">
        <f>IF(Table2[[#This Row],[M1A]]="","",Table2[[#This Row],[M1A]]-Table2[[#This Row],[AWAL]])</f>
        <v/>
      </c>
      <c r="I1209" s="36" t="str">
        <f>IF(Table2[[#This Row],[M2A]]="","",SUM(Table2[[#This Row],[M2A]]-(IF(Table2[[#This Row],[M1A]]="",Table2[[#This Row],[AWAL]],Table2[[#This Row],[M1A]]))))</f>
        <v/>
      </c>
      <c r="J1209" s="37"/>
      <c r="K12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0" spans="1:15">
      <c r="A1210" s="33">
        <f>IF(Table2[[#This Row],[TT]]&lt;1,"",COUNT(A$2:A1209)+1)</f>
        <v>1187</v>
      </c>
      <c r="B1210" s="34" t="s">
        <v>1395</v>
      </c>
      <c r="C1210" s="35">
        <v>7</v>
      </c>
      <c r="D1210" s="35" t="s">
        <v>1396</v>
      </c>
      <c r="E12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10" s="36" t="str">
        <f>IF(Table2[[#This Row],[M1A]]="","",Table2[[#This Row],[M1A]]-Table2[[#This Row],[AWAL]])</f>
        <v/>
      </c>
      <c r="I1210" s="36" t="str">
        <f>IF(Table2[[#This Row],[M2A]]="","",SUM(Table2[[#This Row],[M2A]]-(IF(Table2[[#This Row],[M1A]]="",Table2[[#This Row],[AWAL]],Table2[[#This Row],[M1A]]))))</f>
        <v/>
      </c>
      <c r="J1210" s="37"/>
      <c r="K12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1" spans="1:15">
      <c r="A1211" s="33">
        <f>IF(Table2[[#This Row],[TT]]&lt;1,"",COUNT(A$2:A1210)+1)</f>
        <v>1188</v>
      </c>
      <c r="B1211" s="34" t="s">
        <v>1397</v>
      </c>
      <c r="C1211" s="35">
        <v>5</v>
      </c>
      <c r="D1211" s="35" t="s">
        <v>86</v>
      </c>
      <c r="E12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211" s="36">
        <v>2</v>
      </c>
      <c r="G1211" s="36">
        <f>IF(Table2[[#This Row],[M1A]]="","",Table2[[#This Row],[M1A]]-Table2[[#This Row],[AWAL]])</f>
        <v>-3</v>
      </c>
      <c r="I1211" s="36" t="str">
        <f>IF(Table2[[#This Row],[M2A]]="","",SUM(Table2[[#This Row],[M2A]]-(IF(Table2[[#This Row],[M1A]]="",Table2[[#This Row],[AWAL]],Table2[[#This Row],[M1A]]))))</f>
        <v/>
      </c>
      <c r="J1211" s="37"/>
      <c r="K12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2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212" spans="1:15">
      <c r="A1212" s="33">
        <f>IF(Table2[[#This Row],[TT]]&lt;1,"",COUNT(A$2:A1211)+1)</f>
        <v>1189</v>
      </c>
      <c r="B1212" s="34" t="s">
        <v>1398</v>
      </c>
      <c r="C1212" s="35">
        <v>20</v>
      </c>
      <c r="D1212" s="35" t="s">
        <v>829</v>
      </c>
      <c r="E12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1212" s="36">
        <v>18</v>
      </c>
      <c r="G1212" s="36">
        <f>IF(Table2[[#This Row],[M1A]]="","",Table2[[#This Row],[M1A]]-Table2[[#This Row],[AWAL]])</f>
        <v>-2</v>
      </c>
      <c r="I1212" s="36" t="str">
        <f>IF(Table2[[#This Row],[M2A]]="","",SUM(Table2[[#This Row],[M2A]]-(IF(Table2[[#This Row],[M1A]]="",Table2[[#This Row],[AWAL]],Table2[[#This Row],[M1A]]))))</f>
        <v/>
      </c>
      <c r="J1212" s="37"/>
      <c r="K12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2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213" spans="1:15">
      <c r="A1213" s="33">
        <f>IF(Table2[[#This Row],[TT]]&lt;1,"",COUNT(A$2:A1212)+1)</f>
        <v>1190</v>
      </c>
      <c r="B1213" s="34" t="s">
        <v>1399</v>
      </c>
      <c r="C1213" s="35">
        <v>9</v>
      </c>
      <c r="D1213" s="35" t="s">
        <v>194</v>
      </c>
      <c r="E12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213" s="36" t="str">
        <f>IF(Table2[[#This Row],[M1A]]="","",Table2[[#This Row],[M1A]]-Table2[[#This Row],[AWAL]])</f>
        <v/>
      </c>
      <c r="I1213" s="36" t="str">
        <f>IF(Table2[[#This Row],[M2A]]="","",SUM(Table2[[#This Row],[M2A]]-(IF(Table2[[#This Row],[M1A]]="",Table2[[#This Row],[AWAL]],Table2[[#This Row],[M1A]]))))</f>
        <v/>
      </c>
      <c r="J1213" s="37"/>
      <c r="K12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4" spans="1:15">
      <c r="A1214" s="33">
        <f>IF(Table2[[#This Row],[TT]]&lt;1,"",COUNT(A$2:A1213)+1)</f>
        <v>1191</v>
      </c>
      <c r="B1214" s="34" t="s">
        <v>1400</v>
      </c>
      <c r="C1214" s="35">
        <v>4</v>
      </c>
      <c r="D1214" s="35" t="s">
        <v>194</v>
      </c>
      <c r="E12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14" s="36" t="str">
        <f>IF(Table2[[#This Row],[M1A]]="","",Table2[[#This Row],[M1A]]-Table2[[#This Row],[AWAL]])</f>
        <v/>
      </c>
      <c r="I1214" s="36" t="str">
        <f>IF(Table2[[#This Row],[M2A]]="","",SUM(Table2[[#This Row],[M2A]]-(IF(Table2[[#This Row],[M1A]]="",Table2[[#This Row],[AWAL]],Table2[[#This Row],[M1A]]))))</f>
        <v/>
      </c>
      <c r="J1214" s="37"/>
      <c r="K12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5" spans="1:15">
      <c r="A1215" s="33">
        <f>IF(Table2[[#This Row],[TT]]&lt;1,"",COUNT(A$2:A1214)+1)</f>
        <v>1192</v>
      </c>
      <c r="B1215" s="34" t="s">
        <v>1401</v>
      </c>
      <c r="C1215" s="35">
        <v>11</v>
      </c>
      <c r="D1215" s="35" t="s">
        <v>194</v>
      </c>
      <c r="E12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15" s="36" t="str">
        <f>IF(Table2[[#This Row],[M1A]]="","",Table2[[#This Row],[M1A]]-Table2[[#This Row],[AWAL]])</f>
        <v/>
      </c>
      <c r="I1215" s="36" t="str">
        <f>IF(Table2[[#This Row],[M2A]]="","",SUM(Table2[[#This Row],[M2A]]-(IF(Table2[[#This Row],[M1A]]="",Table2[[#This Row],[AWAL]],Table2[[#This Row],[M1A]]))))</f>
        <v/>
      </c>
      <c r="J1215" s="37"/>
      <c r="K12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6" spans="1:15">
      <c r="A1216" s="33">
        <f>IF(Table2[[#This Row],[TT]]&lt;1,"",COUNT(A$2:A1215)+1)</f>
        <v>1193</v>
      </c>
      <c r="B1216" s="34" t="s">
        <v>1402</v>
      </c>
      <c r="C1216" s="35">
        <v>15</v>
      </c>
      <c r="D1216" s="35" t="s">
        <v>196</v>
      </c>
      <c r="E12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16" s="36" t="str">
        <f>IF(Table2[[#This Row],[M1A]]="","",Table2[[#This Row],[M1A]]-Table2[[#This Row],[AWAL]])</f>
        <v/>
      </c>
      <c r="I1216" s="36" t="str">
        <f>IF(Table2[[#This Row],[M2A]]="","",SUM(Table2[[#This Row],[M2A]]-(IF(Table2[[#This Row],[M1A]]="",Table2[[#This Row],[AWAL]],Table2[[#This Row],[M1A]]))))</f>
        <v/>
      </c>
      <c r="J1216" s="37"/>
      <c r="K12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7" spans="1:15">
      <c r="A1217" s="33">
        <f>IF(Table2[[#This Row],[TT]]&lt;1,"",COUNT(A$2:A1216)+1)</f>
        <v>1194</v>
      </c>
      <c r="B1217" s="34" t="s">
        <v>1403</v>
      </c>
      <c r="C1217" s="35">
        <v>12</v>
      </c>
      <c r="D1217" s="35" t="s">
        <v>68</v>
      </c>
      <c r="E12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17" s="36" t="str">
        <f>IF(Table2[[#This Row],[M1A]]="","",Table2[[#This Row],[M1A]]-Table2[[#This Row],[AWAL]])</f>
        <v/>
      </c>
      <c r="I1217" s="36" t="str">
        <f>IF(Table2[[#This Row],[M2A]]="","",SUM(Table2[[#This Row],[M2A]]-(IF(Table2[[#This Row],[M1A]]="",Table2[[#This Row],[AWAL]],Table2[[#This Row],[M1A]]))))</f>
        <v/>
      </c>
      <c r="J1217" s="37"/>
      <c r="K12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8" spans="1:15">
      <c r="A1218" s="33">
        <f>IF(Table2[[#This Row],[TT]]&lt;1,"",COUNT(A$2:A1217)+1)</f>
        <v>1195</v>
      </c>
      <c r="B1218" s="34" t="s">
        <v>1404</v>
      </c>
      <c r="C1218" s="35">
        <v>2</v>
      </c>
      <c r="D1218" s="35" t="s">
        <v>510</v>
      </c>
      <c r="E12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18" s="36" t="str">
        <f>IF(Table2[[#This Row],[M1A]]="","",Table2[[#This Row],[M1A]]-Table2[[#This Row],[AWAL]])</f>
        <v/>
      </c>
      <c r="I1218" s="36" t="str">
        <f>IF(Table2[[#This Row],[M2A]]="","",SUM(Table2[[#This Row],[M2A]]-(IF(Table2[[#This Row],[M1A]]="",Table2[[#This Row],[AWAL]],Table2[[#This Row],[M1A]]))))</f>
        <v/>
      </c>
      <c r="J1218" s="37"/>
      <c r="K12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19" spans="1:15">
      <c r="A1219" s="33">
        <f>IF(Table2[[#This Row],[TT]]&lt;1,"",COUNT(A$2:A1218)+1)</f>
        <v>1196</v>
      </c>
      <c r="B1219" s="34" t="s">
        <v>1405</v>
      </c>
      <c r="C1219" s="35">
        <v>24</v>
      </c>
      <c r="D1219" s="35" t="s">
        <v>1406</v>
      </c>
      <c r="E12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219" s="36" t="str">
        <f>IF(Table2[[#This Row],[M1A]]="","",Table2[[#This Row],[M1A]]-Table2[[#This Row],[AWAL]])</f>
        <v/>
      </c>
      <c r="I1219" s="36" t="str">
        <f>IF(Table2[[#This Row],[M2A]]="","",SUM(Table2[[#This Row],[M2A]]-(IF(Table2[[#This Row],[M1A]]="",Table2[[#This Row],[AWAL]],Table2[[#This Row],[M1A]]))))</f>
        <v/>
      </c>
      <c r="J1219" s="37"/>
      <c r="K12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0" spans="1:15">
      <c r="A1220" s="33">
        <f>IF(Table2[[#This Row],[TT]]&lt;1,"",COUNT(A$2:A1219)+1)</f>
        <v>1197</v>
      </c>
      <c r="B1220" s="34" t="s">
        <v>1407</v>
      </c>
      <c r="C1220" s="35">
        <v>2</v>
      </c>
      <c r="D1220" s="35" t="s">
        <v>244</v>
      </c>
      <c r="E12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20" s="36" t="str">
        <f>IF(Table2[[#This Row],[M1A]]="","",Table2[[#This Row],[M1A]]-Table2[[#This Row],[AWAL]])</f>
        <v/>
      </c>
      <c r="I1220" s="36" t="str">
        <f>IF(Table2[[#This Row],[M2A]]="","",SUM(Table2[[#This Row],[M2A]]-(IF(Table2[[#This Row],[M1A]]="",Table2[[#This Row],[AWAL]],Table2[[#This Row],[M1A]]))))</f>
        <v/>
      </c>
      <c r="J1220" s="37"/>
      <c r="K12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1" spans="1:15">
      <c r="A1221" s="39">
        <f>IF(Table2[[#This Row],[TT]]&lt;1,"",COUNT(A$2:A1220)+1)</f>
        <v>1198</v>
      </c>
      <c r="B1221" s="34" t="s">
        <v>1408</v>
      </c>
      <c r="C1221" s="35">
        <v>27</v>
      </c>
      <c r="D1221" s="35" t="s">
        <v>1409</v>
      </c>
      <c r="E122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221" s="38" t="str">
        <f>IF(Table2[[#This Row],[M1A]]="","",Table2[[#This Row],[M1A]]-Table2[[#This Row],[AWAL]])</f>
        <v/>
      </c>
      <c r="I1221" s="36" t="str">
        <f>IF(Table2[[#This Row],[M2A]]="","",SUM(Table2[[#This Row],[M2A]]-(IF(Table2[[#This Row],[M1A]]="",Table2[[#This Row],[AWAL]],Table2[[#This Row],[M1A]]))))</f>
        <v/>
      </c>
      <c r="J1221" s="37"/>
      <c r="K12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2" spans="1:15">
      <c r="A1222" s="33">
        <f>IF(Table2[[#This Row],[TT]]&lt;1,"",COUNT(A$2:A1221)+1)</f>
        <v>1199</v>
      </c>
      <c r="B1222" s="34" t="s">
        <v>1410</v>
      </c>
      <c r="C1222" s="35">
        <v>4</v>
      </c>
      <c r="D1222" s="35" t="s">
        <v>1411</v>
      </c>
      <c r="E12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22" s="36" t="str">
        <f>IF(Table2[[#This Row],[M1A]]="","",Table2[[#This Row],[M1A]]-Table2[[#This Row],[AWAL]])</f>
        <v/>
      </c>
      <c r="I1222" s="36" t="str">
        <f>IF(Table2[[#This Row],[M2A]]="","",SUM(Table2[[#This Row],[M2A]]-(IF(Table2[[#This Row],[M1A]]="",Table2[[#This Row],[AWAL]],Table2[[#This Row],[M1A]]))))</f>
        <v/>
      </c>
      <c r="J1222" s="37"/>
      <c r="K12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3" spans="1:15">
      <c r="A1223" s="33">
        <f>IF(Table2[[#This Row],[TT]]&lt;1,"",COUNT(A$2:A1222)+1)</f>
        <v>1200</v>
      </c>
      <c r="B1223" s="34" t="s">
        <v>1412</v>
      </c>
      <c r="C1223" s="35">
        <v>3</v>
      </c>
      <c r="D1223" s="35" t="s">
        <v>86</v>
      </c>
      <c r="E12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23" s="36" t="str">
        <f>IF(Table2[[#This Row],[M1A]]="","",Table2[[#This Row],[M1A]]-Table2[[#This Row],[AWAL]])</f>
        <v/>
      </c>
      <c r="I1223" s="36" t="str">
        <f>IF(Table2[[#This Row],[M2A]]="","",SUM(Table2[[#This Row],[M2A]]-(IF(Table2[[#This Row],[M1A]]="",Table2[[#This Row],[AWAL]],Table2[[#This Row],[M1A]]))))</f>
        <v/>
      </c>
      <c r="J1223" s="37"/>
      <c r="K12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4" spans="1:15">
      <c r="A1224" s="33">
        <f>IF(Table2[[#This Row],[TT]]&lt;1,"",COUNT(A$2:A1223)+1)</f>
        <v>1201</v>
      </c>
      <c r="B1224" s="34" t="s">
        <v>1413</v>
      </c>
      <c r="C1224" s="35">
        <v>2</v>
      </c>
      <c r="D1224" s="35" t="s">
        <v>67</v>
      </c>
      <c r="E12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24" s="36" t="str">
        <f>IF(Table2[[#This Row],[M1A]]="","",Table2[[#This Row],[M1A]]-Table2[[#This Row],[AWAL]])</f>
        <v/>
      </c>
      <c r="I1224" s="36" t="str">
        <f>IF(Table2[[#This Row],[M2A]]="","",SUM(Table2[[#This Row],[M2A]]-(IF(Table2[[#This Row],[M1A]]="",Table2[[#This Row],[AWAL]],Table2[[#This Row],[M1A]]))))</f>
        <v/>
      </c>
      <c r="J1224" s="37"/>
      <c r="K12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5" spans="1:15">
      <c r="A1225" s="33">
        <f>IF(Table2[[#This Row],[TT]]&lt;1,"",COUNT(A$2:A1224)+1)</f>
        <v>1202</v>
      </c>
      <c r="B1225" s="34" t="s">
        <v>2868</v>
      </c>
      <c r="C1225" s="35">
        <v>49</v>
      </c>
      <c r="D1225" s="35" t="s">
        <v>2917</v>
      </c>
      <c r="E12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1225" s="36" t="str">
        <f>IF(Table2[[#This Row],[M1A]]="","",Table2[[#This Row],[M1A]]-Table2[[#This Row],[AWAL]])</f>
        <v/>
      </c>
      <c r="I1225" s="36" t="str">
        <f>IF(Table2[[#This Row],[M2A]]="","",SUM(Table2[[#This Row],[M2A]]-(IF(Table2[[#This Row],[M1A]]="",Table2[[#This Row],[AWAL]],Table2[[#This Row],[M1A]]))))</f>
        <v/>
      </c>
      <c r="J1225" s="37"/>
      <c r="K12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6" spans="1:15">
      <c r="A1226" s="33">
        <f>IF(Table2[[#This Row],[TT]]&lt;1,"",COUNT(A$2:A1225)+1)</f>
        <v>1203</v>
      </c>
      <c r="B1226" s="34" t="s">
        <v>2986</v>
      </c>
      <c r="C1226" s="35">
        <v>30</v>
      </c>
      <c r="D1226" s="35" t="s">
        <v>1414</v>
      </c>
      <c r="E12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F1226" s="36">
        <v>37</v>
      </c>
      <c r="G1226" s="36">
        <f>IF(Table2[[#This Row],[M1A]]="","",Table2[[#This Row],[M1A]]-Table2[[#This Row],[AWAL]])</f>
        <v>7</v>
      </c>
      <c r="I1226" s="36" t="str">
        <f>IF(Table2[[#This Row],[M2A]]="","",SUM(Table2[[#This Row],[M2A]]-(IF(Table2[[#This Row],[M1A]]="",Table2[[#This Row],[AWAL]],Table2[[#This Row],[M1A]]))))</f>
        <v/>
      </c>
      <c r="J1226" s="37"/>
      <c r="K12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M1:T(7)  </v>
      </c>
      <c r="O12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M1+7 </v>
      </c>
    </row>
    <row r="1227" spans="1:15">
      <c r="A1227" s="33">
        <f>IF(Table2[[#This Row],[TT]]&lt;1,"",COUNT(A$2:A1226)+1)</f>
        <v>1204</v>
      </c>
      <c r="B1227" s="34" t="s">
        <v>1415</v>
      </c>
      <c r="C1227" s="35">
        <v>11</v>
      </c>
      <c r="D1227" s="35" t="s">
        <v>1409</v>
      </c>
      <c r="E12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27" s="36" t="str">
        <f>IF(Table2[[#This Row],[M1A]]="","",Table2[[#This Row],[M1A]]-Table2[[#This Row],[AWAL]])</f>
        <v/>
      </c>
      <c r="I1227" s="36" t="str">
        <f>IF(Table2[[#This Row],[M2A]]="","",SUM(Table2[[#This Row],[M2A]]-(IF(Table2[[#This Row],[M1A]]="",Table2[[#This Row],[AWAL]],Table2[[#This Row],[M1A]]))))</f>
        <v/>
      </c>
      <c r="J1227" s="37"/>
      <c r="K12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8" spans="1:15">
      <c r="A1228" s="33">
        <f>IF(Table2[[#This Row],[TT]]&lt;1,"",COUNT(A$2:A1227)+1)</f>
        <v>1205</v>
      </c>
      <c r="B1228" s="34" t="s">
        <v>1416</v>
      </c>
      <c r="C1228" s="35">
        <v>3</v>
      </c>
      <c r="D1228" s="35" t="s">
        <v>98</v>
      </c>
      <c r="E12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28" s="36" t="str">
        <f>IF(Table2[[#This Row],[M1A]]="","",Table2[[#This Row],[M1A]]-Table2[[#This Row],[AWAL]])</f>
        <v/>
      </c>
      <c r="I1228" s="36" t="str">
        <f>IF(Table2[[#This Row],[M2A]]="","",SUM(Table2[[#This Row],[M2A]]-(IF(Table2[[#This Row],[M1A]]="",Table2[[#This Row],[AWAL]],Table2[[#This Row],[M1A]]))))</f>
        <v/>
      </c>
      <c r="J1228" s="37"/>
      <c r="K12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29" spans="1:15">
      <c r="A1229" s="33">
        <f>IF(Table2[[#This Row],[TT]]&lt;1,"",COUNT(A$2:A1228)+1)</f>
        <v>1206</v>
      </c>
      <c r="B1229" s="34" t="s">
        <v>1417</v>
      </c>
      <c r="C1229" s="35">
        <v>3</v>
      </c>
      <c r="D1229" s="35" t="s">
        <v>1418</v>
      </c>
      <c r="E12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29" s="36" t="str">
        <f>IF(Table2[[#This Row],[M1A]]="","",Table2[[#This Row],[M1A]]-Table2[[#This Row],[AWAL]])</f>
        <v/>
      </c>
      <c r="I1229" s="36" t="str">
        <f>IF(Table2[[#This Row],[M2A]]="","",SUM(Table2[[#This Row],[M2A]]-(IF(Table2[[#This Row],[M1A]]="",Table2[[#This Row],[AWAL]],Table2[[#This Row],[M1A]]))))</f>
        <v/>
      </c>
      <c r="J1229" s="37"/>
      <c r="K12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0" spans="1:15">
      <c r="A1230" s="33">
        <f>IF(Table2[[#This Row],[TT]]&lt;1,"",COUNT(A$2:A1229)+1)</f>
        <v>1207</v>
      </c>
      <c r="B1230" s="34" t="s">
        <v>1419</v>
      </c>
      <c r="C1230" s="35">
        <v>3</v>
      </c>
      <c r="D1230" s="35" t="s">
        <v>1420</v>
      </c>
      <c r="E12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30" s="36" t="str">
        <f>IF(Table2[[#This Row],[M1A]]="","",Table2[[#This Row],[M1A]]-Table2[[#This Row],[AWAL]])</f>
        <v/>
      </c>
      <c r="I1230" s="36" t="str">
        <f>IF(Table2[[#This Row],[M2A]]="","",SUM(Table2[[#This Row],[M2A]]-(IF(Table2[[#This Row],[M1A]]="",Table2[[#This Row],[AWAL]],Table2[[#This Row],[M1A]]))))</f>
        <v/>
      </c>
      <c r="J1230" s="37"/>
      <c r="K12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1" spans="1:15">
      <c r="A1231" s="33">
        <f>IF(Table2[[#This Row],[TT]]&lt;1,"",COUNT(A$2:A1230)+1)</f>
        <v>1208</v>
      </c>
      <c r="B1231" s="34" t="s">
        <v>2666</v>
      </c>
      <c r="C1231" s="35">
        <v>3</v>
      </c>
      <c r="D1231" s="35" t="s">
        <v>2839</v>
      </c>
      <c r="E12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31" s="36" t="str">
        <f>IF(Table2[[#This Row],[M1A]]="","",Table2[[#This Row],[M1A]]-Table2[[#This Row],[AWAL]])</f>
        <v/>
      </c>
      <c r="I1231" s="36" t="str">
        <f>IF(Table2[[#This Row],[M2A]]="","",SUM(Table2[[#This Row],[M2A]]-(IF(Table2[[#This Row],[M1A]]="",Table2[[#This Row],[AWAL]],Table2[[#This Row],[M1A]]))))</f>
        <v/>
      </c>
      <c r="J1231" s="37"/>
      <c r="K12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2" spans="1:15">
      <c r="A1232" s="33">
        <f>IF(Table2[[#This Row],[TT]]&lt;1,"",COUNT(A$2:A1231)+1)</f>
        <v>1209</v>
      </c>
      <c r="B1232" s="34" t="s">
        <v>1421</v>
      </c>
      <c r="C1232" s="35">
        <v>3</v>
      </c>
      <c r="D1232" s="35" t="s">
        <v>946</v>
      </c>
      <c r="E12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32" s="36" t="str">
        <f>IF(Table2[[#This Row],[M1A]]="","",Table2[[#This Row],[M1A]]-Table2[[#This Row],[AWAL]])</f>
        <v/>
      </c>
      <c r="I1232" s="36" t="str">
        <f>IF(Table2[[#This Row],[M2A]]="","",SUM(Table2[[#This Row],[M2A]]-(IF(Table2[[#This Row],[M1A]]="",Table2[[#This Row],[AWAL]],Table2[[#This Row],[M1A]]))))</f>
        <v/>
      </c>
      <c r="J1232" s="37"/>
      <c r="K12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3" spans="1:15">
      <c r="A1233" s="33">
        <f>IF(Table2[[#This Row],[TT]]&lt;1,"",COUNT(A$2:A1232)+1)</f>
        <v>1210</v>
      </c>
      <c r="B1233" s="34" t="s">
        <v>1422</v>
      </c>
      <c r="C1233" s="35">
        <v>1</v>
      </c>
      <c r="D1233" s="35" t="s">
        <v>946</v>
      </c>
      <c r="E12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3" s="36" t="str">
        <f>IF(Table2[[#This Row],[M1A]]="","",Table2[[#This Row],[M1A]]-Table2[[#This Row],[AWAL]])</f>
        <v/>
      </c>
      <c r="I1233" s="36" t="str">
        <f>IF(Table2[[#This Row],[M2A]]="","",SUM(Table2[[#This Row],[M2A]]-(IF(Table2[[#This Row],[M1A]]="",Table2[[#This Row],[AWAL]],Table2[[#This Row],[M1A]]))))</f>
        <v/>
      </c>
      <c r="J1233" s="37"/>
      <c r="K12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4" spans="1:15">
      <c r="A1234" s="33">
        <f>IF(Table2[[#This Row],[TT]]&lt;1,"",COUNT(A$2:A1233)+1)</f>
        <v>1211</v>
      </c>
      <c r="B1234" s="34" t="s">
        <v>1423</v>
      </c>
      <c r="C1234" s="35">
        <v>23</v>
      </c>
      <c r="D1234" s="35" t="s">
        <v>106</v>
      </c>
      <c r="E12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234" s="36" t="str">
        <f>IF(Table2[[#This Row],[M1A]]="","",Table2[[#This Row],[M1A]]-Table2[[#This Row],[AWAL]])</f>
        <v/>
      </c>
      <c r="I1234" s="36" t="str">
        <f>IF(Table2[[#This Row],[M2A]]="","",SUM(Table2[[#This Row],[M2A]]-(IF(Table2[[#This Row],[M1A]]="",Table2[[#This Row],[AWAL]],Table2[[#This Row],[M1A]]))))</f>
        <v/>
      </c>
      <c r="J1234" s="37"/>
      <c r="K12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5" spans="1:15">
      <c r="A1235" s="33">
        <f>IF(Table2[[#This Row],[TT]]&lt;1,"",COUNT(A$2:A1234)+1)</f>
        <v>1212</v>
      </c>
      <c r="B1235" s="34" t="s">
        <v>1424</v>
      </c>
      <c r="C1235" s="35">
        <v>1</v>
      </c>
      <c r="D1235" s="35">
        <v>240</v>
      </c>
      <c r="E12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5" s="36" t="str">
        <f>IF(Table2[[#This Row],[M1A]]="","",Table2[[#This Row],[M1A]]-Table2[[#This Row],[AWAL]])</f>
        <v/>
      </c>
      <c r="I1235" s="36" t="str">
        <f>IF(Table2[[#This Row],[M2A]]="","",SUM(Table2[[#This Row],[M2A]]-(IF(Table2[[#This Row],[M1A]]="",Table2[[#This Row],[AWAL]],Table2[[#This Row],[M1A]]))))</f>
        <v/>
      </c>
      <c r="J1235" s="37"/>
      <c r="K12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6" spans="1:15">
      <c r="A1236" s="33">
        <f>IF(Table2[[#This Row],[TT]]&lt;1,"",COUNT(A$2:A1235)+1)</f>
        <v>1213</v>
      </c>
      <c r="B1236" s="34" t="s">
        <v>1425</v>
      </c>
      <c r="C1236" s="35">
        <v>2</v>
      </c>
      <c r="D1236" s="35" t="s">
        <v>120</v>
      </c>
      <c r="E12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36" s="36" t="str">
        <f>IF(Table2[[#This Row],[M1A]]="","",Table2[[#This Row],[M1A]]-Table2[[#This Row],[AWAL]])</f>
        <v/>
      </c>
      <c r="I1236" s="36" t="str">
        <f>IF(Table2[[#This Row],[M2A]]="","",SUM(Table2[[#This Row],[M2A]]-(IF(Table2[[#This Row],[M1A]]="",Table2[[#This Row],[AWAL]],Table2[[#This Row],[M1A]]))))</f>
        <v/>
      </c>
      <c r="J1236" s="37"/>
      <c r="K12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7" spans="1:15">
      <c r="A1237" s="33">
        <f>IF(Table2[[#This Row],[TT]]&lt;1,"",COUNT(A$2:A1236)+1)</f>
        <v>1214</v>
      </c>
      <c r="B1237" s="34" t="s">
        <v>1426</v>
      </c>
      <c r="C1237" s="35">
        <v>1</v>
      </c>
      <c r="D1237" s="35" t="s">
        <v>143</v>
      </c>
      <c r="E12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7" s="36" t="str">
        <f>IF(Table2[[#This Row],[M1A]]="","",Table2[[#This Row],[M1A]]-Table2[[#This Row],[AWAL]])</f>
        <v/>
      </c>
      <c r="I1237" s="36" t="str">
        <f>IF(Table2[[#This Row],[M2A]]="","",SUM(Table2[[#This Row],[M2A]]-(IF(Table2[[#This Row],[M1A]]="",Table2[[#This Row],[AWAL]],Table2[[#This Row],[M1A]]))))</f>
        <v/>
      </c>
      <c r="J1237" s="37"/>
      <c r="K12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8" spans="1:15">
      <c r="A1238" s="33">
        <f>IF(Table2[[#This Row],[TT]]&lt;1,"",COUNT(A$2:A1237)+1)</f>
        <v>1215</v>
      </c>
      <c r="B1238" s="34" t="s">
        <v>1427</v>
      </c>
      <c r="C1238" s="35">
        <v>1</v>
      </c>
      <c r="D1238" s="35">
        <v>288</v>
      </c>
      <c r="E12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8" s="36" t="str">
        <f>IF(Table2[[#This Row],[M1A]]="","",Table2[[#This Row],[M1A]]-Table2[[#This Row],[AWAL]])</f>
        <v/>
      </c>
      <c r="I1238" s="36" t="str">
        <f>IF(Table2[[#This Row],[M2A]]="","",SUM(Table2[[#This Row],[M2A]]-(IF(Table2[[#This Row],[M1A]]="",Table2[[#This Row],[AWAL]],Table2[[#This Row],[M1A]]))))</f>
        <v/>
      </c>
      <c r="J1238" s="37"/>
      <c r="K12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39" spans="1:15">
      <c r="A1239" s="33">
        <f>IF(Table2[[#This Row],[TT]]&lt;1,"",COUNT(A$2:A1238)+1)</f>
        <v>1216</v>
      </c>
      <c r="B1239" s="34" t="s">
        <v>1428</v>
      </c>
      <c r="C1239" s="35">
        <v>28</v>
      </c>
      <c r="D1239" s="35" t="s">
        <v>143</v>
      </c>
      <c r="E12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239" s="36">
        <v>27</v>
      </c>
      <c r="G1239" s="36">
        <f>IF(Table2[[#This Row],[M1A]]="","",Table2[[#This Row],[M1A]]-Table2[[#This Row],[AWAL]])</f>
        <v>-1</v>
      </c>
      <c r="I1239" s="36" t="str">
        <f>IF(Table2[[#This Row],[M2A]]="","",SUM(Table2[[#This Row],[M2A]]-(IF(Table2[[#This Row],[M1A]]="",Table2[[#This Row],[AWAL]],Table2[[#This Row],[M1A]]))))</f>
        <v/>
      </c>
      <c r="J1239" s="37"/>
      <c r="K12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2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240" spans="1:15">
      <c r="A1240" s="33">
        <f>IF(Table2[[#This Row],[TT]]&lt;1,"",COUNT(A$2:A1239)+1)</f>
        <v>1217</v>
      </c>
      <c r="B1240" s="34" t="s">
        <v>1429</v>
      </c>
      <c r="C1240" s="35">
        <v>3</v>
      </c>
      <c r="D1240" s="35" t="s">
        <v>143</v>
      </c>
      <c r="E12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40" s="36" t="str">
        <f>IF(Table2[[#This Row],[M1A]]="","",Table2[[#This Row],[M1A]]-Table2[[#This Row],[AWAL]])</f>
        <v/>
      </c>
      <c r="I1240" s="36" t="str">
        <f>IF(Table2[[#This Row],[M2A]]="","",SUM(Table2[[#This Row],[M2A]]-(IF(Table2[[#This Row],[M1A]]="",Table2[[#This Row],[AWAL]],Table2[[#This Row],[M1A]]))))</f>
        <v/>
      </c>
      <c r="J1240" s="37"/>
      <c r="K12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1" spans="1:15">
      <c r="A1241" s="33">
        <f>IF(Table2[[#This Row],[TT]]&lt;1,"",COUNT(A$2:A1240)+1)</f>
        <v>1218</v>
      </c>
      <c r="B1241" s="34" t="s">
        <v>2628</v>
      </c>
      <c r="C1241" s="35">
        <v>1</v>
      </c>
      <c r="D1241" s="35">
        <v>200</v>
      </c>
      <c r="E12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1" s="36" t="str">
        <f>IF(Table2[[#This Row],[M1A]]="","",Table2[[#This Row],[M1A]]-Table2[[#This Row],[AWAL]])</f>
        <v/>
      </c>
      <c r="I1241" s="36" t="str">
        <f>IF(Table2[[#This Row],[M2A]]="","",SUM(Table2[[#This Row],[M2A]]-(IF(Table2[[#This Row],[M1A]]="",Table2[[#This Row],[AWAL]],Table2[[#This Row],[M1A]]))))</f>
        <v/>
      </c>
      <c r="J1241" s="37"/>
      <c r="K12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2" spans="1:15">
      <c r="A1242" s="33">
        <f>IF(Table2[[#This Row],[TT]]&lt;1,"",COUNT(A$2:A1241)+1)</f>
        <v>1219</v>
      </c>
      <c r="B1242" s="34" t="s">
        <v>1430</v>
      </c>
      <c r="C1242" s="35">
        <v>13</v>
      </c>
      <c r="D1242" s="35" t="s">
        <v>39</v>
      </c>
      <c r="E12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242" s="36" t="str">
        <f>IF(Table2[[#This Row],[M1A]]="","",Table2[[#This Row],[M1A]]-Table2[[#This Row],[AWAL]])</f>
        <v/>
      </c>
      <c r="I1242" s="36" t="str">
        <f>IF(Table2[[#This Row],[M2A]]="","",SUM(Table2[[#This Row],[M2A]]-(IF(Table2[[#This Row],[M1A]]="",Table2[[#This Row],[AWAL]],Table2[[#This Row],[M1A]]))))</f>
        <v/>
      </c>
      <c r="J1242" s="37"/>
      <c r="K12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3" spans="1:15">
      <c r="A1243" s="33">
        <f>IF(Table2[[#This Row],[TT]]&lt;1,"",COUNT(A$2:A1242)+1)</f>
        <v>1220</v>
      </c>
      <c r="B1243" s="34" t="s">
        <v>1431</v>
      </c>
      <c r="C1243" s="35">
        <v>6</v>
      </c>
      <c r="D1243" s="35">
        <v>96</v>
      </c>
      <c r="E12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43" s="36" t="str">
        <f>IF(Table2[[#This Row],[M1A]]="","",Table2[[#This Row],[M1A]]-Table2[[#This Row],[AWAL]])</f>
        <v/>
      </c>
      <c r="I1243" s="36" t="str">
        <f>IF(Table2[[#This Row],[M2A]]="","",SUM(Table2[[#This Row],[M2A]]-(IF(Table2[[#This Row],[M1A]]="",Table2[[#This Row],[AWAL]],Table2[[#This Row],[M1A]]))))</f>
        <v/>
      </c>
      <c r="J1243" s="37"/>
      <c r="K12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4" spans="1:15">
      <c r="A1244" s="33">
        <f>IF(Table2[[#This Row],[TT]]&lt;1,"",COUNT(A$2:A1243)+1)</f>
        <v>1221</v>
      </c>
      <c r="B1244" s="34" t="s">
        <v>1432</v>
      </c>
      <c r="C1244" s="35">
        <v>1</v>
      </c>
      <c r="D1244" s="35" t="s">
        <v>39</v>
      </c>
      <c r="E12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4" s="36" t="str">
        <f>IF(Table2[[#This Row],[M1A]]="","",Table2[[#This Row],[M1A]]-Table2[[#This Row],[AWAL]])</f>
        <v/>
      </c>
      <c r="I1244" s="36" t="str">
        <f>IF(Table2[[#This Row],[M2A]]="","",SUM(Table2[[#This Row],[M2A]]-(IF(Table2[[#This Row],[M1A]]="",Table2[[#This Row],[AWAL]],Table2[[#This Row],[M1A]]))))</f>
        <v/>
      </c>
      <c r="J1244" s="37"/>
      <c r="K12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5" spans="1:15">
      <c r="A1245" s="33">
        <f>IF(Table2[[#This Row],[TT]]&lt;1,"",COUNT(A$2:A1244)+1)</f>
        <v>1222</v>
      </c>
      <c r="B1245" s="34" t="s">
        <v>1433</v>
      </c>
      <c r="C1245" s="35">
        <v>2</v>
      </c>
      <c r="D1245" s="35">
        <v>96</v>
      </c>
      <c r="E12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45" s="36" t="str">
        <f>IF(Table2[[#This Row],[M1A]]="","",Table2[[#This Row],[M1A]]-Table2[[#This Row],[AWAL]])</f>
        <v/>
      </c>
      <c r="I1245" s="36" t="str">
        <f>IF(Table2[[#This Row],[M2A]]="","",SUM(Table2[[#This Row],[M2A]]-(IF(Table2[[#This Row],[M1A]]="",Table2[[#This Row],[AWAL]],Table2[[#This Row],[M1A]]))))</f>
        <v/>
      </c>
      <c r="J1245" s="37"/>
      <c r="K12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6" spans="1:15">
      <c r="A1246" s="33">
        <f>IF(Table2[[#This Row],[TT]]&lt;1,"",COUNT(A$2:A1245)+1)</f>
        <v>1223</v>
      </c>
      <c r="B1246" s="34" t="s">
        <v>1434</v>
      </c>
      <c r="C1246" s="35">
        <v>4</v>
      </c>
      <c r="D1246" s="35" t="s">
        <v>1435</v>
      </c>
      <c r="E12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46" s="36" t="str">
        <f>IF(Table2[[#This Row],[M1A]]="","",Table2[[#This Row],[M1A]]-Table2[[#This Row],[AWAL]])</f>
        <v/>
      </c>
      <c r="I1246" s="36" t="str">
        <f>IF(Table2[[#This Row],[M2A]]="","",SUM(Table2[[#This Row],[M2A]]-(IF(Table2[[#This Row],[M1A]]="",Table2[[#This Row],[AWAL]],Table2[[#This Row],[M1A]]))))</f>
        <v/>
      </c>
      <c r="J1246" s="37"/>
      <c r="K12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7" spans="1:15">
      <c r="A1247" s="33">
        <f>IF(Table2[[#This Row],[TT]]&lt;1,"",COUNT(A$2:A1246)+1)</f>
        <v>1224</v>
      </c>
      <c r="B1247" s="34" t="s">
        <v>1436</v>
      </c>
      <c r="C1247" s="35">
        <v>7</v>
      </c>
      <c r="D1247" s="35" t="s">
        <v>491</v>
      </c>
      <c r="E12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47" s="36" t="str">
        <f>IF(Table2[[#This Row],[M1A]]="","",Table2[[#This Row],[M1A]]-Table2[[#This Row],[AWAL]])</f>
        <v/>
      </c>
      <c r="I1247" s="36" t="str">
        <f>IF(Table2[[#This Row],[M2A]]="","",SUM(Table2[[#This Row],[M2A]]-(IF(Table2[[#This Row],[M1A]]="",Table2[[#This Row],[AWAL]],Table2[[#This Row],[M1A]]))))</f>
        <v/>
      </c>
      <c r="J1247" s="37"/>
      <c r="K12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8" spans="1:15">
      <c r="A1248" s="33">
        <f>IF(Table2[[#This Row],[TT]]&lt;1,"",COUNT(A$2:A1247)+1)</f>
        <v>1225</v>
      </c>
      <c r="B1248" s="34" t="s">
        <v>1437</v>
      </c>
      <c r="C1248" s="35">
        <v>1</v>
      </c>
      <c r="D1248" s="35" t="s">
        <v>55</v>
      </c>
      <c r="E12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8" s="36" t="str">
        <f>IF(Table2[[#This Row],[M1A]]="","",Table2[[#This Row],[M1A]]-Table2[[#This Row],[AWAL]])</f>
        <v/>
      </c>
      <c r="I1248" s="36" t="str">
        <f>IF(Table2[[#This Row],[M2A]]="","",SUM(Table2[[#This Row],[M2A]]-(IF(Table2[[#This Row],[M1A]]="",Table2[[#This Row],[AWAL]],Table2[[#This Row],[M1A]]))))</f>
        <v/>
      </c>
      <c r="J1248" s="37"/>
      <c r="K12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49" spans="1:15">
      <c r="A1249" s="33">
        <f>IF(Table2[[#This Row],[TT]]&lt;1,"",COUNT(A$2:A1248)+1)</f>
        <v>1226</v>
      </c>
      <c r="B1249" s="34" t="s">
        <v>1438</v>
      </c>
      <c r="C1249" s="35">
        <v>3</v>
      </c>
      <c r="D1249" s="35" t="s">
        <v>55</v>
      </c>
      <c r="E12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49" s="36" t="str">
        <f>IF(Table2[[#This Row],[M1A]]="","",Table2[[#This Row],[M1A]]-Table2[[#This Row],[AWAL]])</f>
        <v/>
      </c>
      <c r="I1249" s="36" t="str">
        <f>IF(Table2[[#This Row],[M2A]]="","",SUM(Table2[[#This Row],[M2A]]-(IF(Table2[[#This Row],[M1A]]="",Table2[[#This Row],[AWAL]],Table2[[#This Row],[M1A]]))))</f>
        <v/>
      </c>
      <c r="J1249" s="37"/>
      <c r="K12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0" spans="1:15">
      <c r="A1250" s="33">
        <f>IF(Table2[[#This Row],[TT]]&lt;1,"",COUNT(A$2:A1249)+1)</f>
        <v>1227</v>
      </c>
      <c r="B1250" s="34" t="s">
        <v>1439</v>
      </c>
      <c r="C1250" s="35">
        <v>1</v>
      </c>
      <c r="D1250" s="35" t="s">
        <v>347</v>
      </c>
      <c r="E12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0" s="36" t="str">
        <f>IF(Table2[[#This Row],[M1A]]="","",Table2[[#This Row],[M1A]]-Table2[[#This Row],[AWAL]])</f>
        <v/>
      </c>
      <c r="I1250" s="36" t="str">
        <f>IF(Table2[[#This Row],[M2A]]="","",SUM(Table2[[#This Row],[M2A]]-(IF(Table2[[#This Row],[M1A]]="",Table2[[#This Row],[AWAL]],Table2[[#This Row],[M1A]]))))</f>
        <v/>
      </c>
      <c r="J1250" s="37"/>
      <c r="K12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1" spans="1:15">
      <c r="A1251" s="33">
        <f>IF(Table2[[#This Row],[TT]]&lt;1,"",COUNT(A$2:A1250)+1)</f>
        <v>1228</v>
      </c>
      <c r="B1251" s="34" t="s">
        <v>1440</v>
      </c>
      <c r="C1251" s="35">
        <v>2</v>
      </c>
      <c r="D1251" s="35" t="s">
        <v>1319</v>
      </c>
      <c r="E12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1" s="36" t="str">
        <f>IF(Table2[[#This Row],[M1A]]="","",Table2[[#This Row],[M1A]]-Table2[[#This Row],[AWAL]])</f>
        <v/>
      </c>
      <c r="I1251" s="36" t="str">
        <f>IF(Table2[[#This Row],[M2A]]="","",SUM(Table2[[#This Row],[M2A]]-(IF(Table2[[#This Row],[M1A]]="",Table2[[#This Row],[AWAL]],Table2[[#This Row],[M1A]]))))</f>
        <v/>
      </c>
      <c r="J1251" s="37"/>
      <c r="K12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2" spans="1:15">
      <c r="A1252" s="33">
        <f>IF(Table2[[#This Row],[TT]]&lt;1,"",COUNT(A$2:A1251)+1)</f>
        <v>1229</v>
      </c>
      <c r="B1252" s="34" t="s">
        <v>1441</v>
      </c>
      <c r="C1252" s="35">
        <v>2</v>
      </c>
      <c r="D1252" s="35" t="s">
        <v>839</v>
      </c>
      <c r="E12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2" s="36" t="str">
        <f>IF(Table2[[#This Row],[M1A]]="","",Table2[[#This Row],[M1A]]-Table2[[#This Row],[AWAL]])</f>
        <v/>
      </c>
      <c r="I1252" s="36" t="str">
        <f>IF(Table2[[#This Row],[M2A]]="","",SUM(Table2[[#This Row],[M2A]]-(IF(Table2[[#This Row],[M1A]]="",Table2[[#This Row],[AWAL]],Table2[[#This Row],[M1A]]))))</f>
        <v/>
      </c>
      <c r="J1252" s="37"/>
      <c r="K12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3" spans="1:15">
      <c r="A1253" s="33">
        <f>IF(Table2[[#This Row],[TT]]&lt;1,"",COUNT(A$2:A1252)+1)</f>
        <v>1230</v>
      </c>
      <c r="B1253" s="34" t="s">
        <v>1442</v>
      </c>
      <c r="C1253" s="35">
        <v>1</v>
      </c>
      <c r="D1253" s="35">
        <v>0</v>
      </c>
      <c r="E12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3" s="36" t="str">
        <f>IF(Table2[[#This Row],[M1A]]="","",Table2[[#This Row],[M1A]]-Table2[[#This Row],[AWAL]])</f>
        <v/>
      </c>
      <c r="I1253" s="36" t="str">
        <f>IF(Table2[[#This Row],[M2A]]="","",SUM(Table2[[#This Row],[M2A]]-(IF(Table2[[#This Row],[M1A]]="",Table2[[#This Row],[AWAL]],Table2[[#This Row],[M1A]]))))</f>
        <v/>
      </c>
      <c r="J1253" s="37"/>
      <c r="K12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4" spans="1:15">
      <c r="A1254" s="33">
        <f>IF(Table2[[#This Row],[TT]]&lt;1,"",COUNT(A$2:A1253)+1)</f>
        <v>1231</v>
      </c>
      <c r="B1254" s="34" t="s">
        <v>1443</v>
      </c>
      <c r="C1254" s="35">
        <v>20</v>
      </c>
      <c r="D1254" s="35" t="s">
        <v>1444</v>
      </c>
      <c r="E12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254" s="36" t="str">
        <f>IF(Table2[[#This Row],[M1A]]="","",Table2[[#This Row],[M1A]]-Table2[[#This Row],[AWAL]])</f>
        <v/>
      </c>
      <c r="I1254" s="36" t="str">
        <f>IF(Table2[[#This Row],[M2A]]="","",SUM(Table2[[#This Row],[M2A]]-(IF(Table2[[#This Row],[M1A]]="",Table2[[#This Row],[AWAL]],Table2[[#This Row],[M1A]]))))</f>
        <v/>
      </c>
      <c r="J1254" s="37"/>
      <c r="K12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5" spans="1:15">
      <c r="A1255" s="33">
        <f>IF(Table2[[#This Row],[TT]]&lt;1,"",COUNT(A$2:A1254)+1)</f>
        <v>1232</v>
      </c>
      <c r="B1255" s="34" t="s">
        <v>1445</v>
      </c>
      <c r="C1255" s="35">
        <v>1</v>
      </c>
      <c r="D1255" s="35" t="s">
        <v>19</v>
      </c>
      <c r="E12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5" s="36" t="str">
        <f>IF(Table2[[#This Row],[M1A]]="","",Table2[[#This Row],[M1A]]-Table2[[#This Row],[AWAL]])</f>
        <v/>
      </c>
      <c r="I1255" s="36" t="str">
        <f>IF(Table2[[#This Row],[M2A]]="","",SUM(Table2[[#This Row],[M2A]]-(IF(Table2[[#This Row],[M1A]]="",Table2[[#This Row],[AWAL]],Table2[[#This Row],[M1A]]))))</f>
        <v/>
      </c>
      <c r="J1255" s="37"/>
      <c r="K12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6" spans="1:15">
      <c r="A1256" s="33">
        <f>IF(Table2[[#This Row],[TT]]&lt;1,"",COUNT(A$2:A1255)+1)</f>
        <v>1233</v>
      </c>
      <c r="B1256" s="34" t="s">
        <v>1446</v>
      </c>
      <c r="C1256" s="35">
        <v>1</v>
      </c>
      <c r="D1256" s="35" t="s">
        <v>39</v>
      </c>
      <c r="E12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6" s="36" t="str">
        <f>IF(Table2[[#This Row],[M1A]]="","",Table2[[#This Row],[M1A]]-Table2[[#This Row],[AWAL]])</f>
        <v/>
      </c>
      <c r="I1256" s="36" t="str">
        <f>IF(Table2[[#This Row],[M2A]]="","",SUM(Table2[[#This Row],[M2A]]-(IF(Table2[[#This Row],[M1A]]="",Table2[[#This Row],[AWAL]],Table2[[#This Row],[M1A]]))))</f>
        <v/>
      </c>
      <c r="J1256" s="37"/>
      <c r="K12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7" spans="1:15">
      <c r="A1257" s="33">
        <f>IF(Table2[[#This Row],[TT]]&lt;1,"",COUNT(A$2:A1256)+1)</f>
        <v>1234</v>
      </c>
      <c r="B1257" s="34" t="s">
        <v>1447</v>
      </c>
      <c r="C1257" s="35">
        <v>2</v>
      </c>
      <c r="D1257" s="35" t="s">
        <v>946</v>
      </c>
      <c r="E12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7" s="36" t="str">
        <f>IF(Table2[[#This Row],[M1A]]="","",Table2[[#This Row],[M1A]]-Table2[[#This Row],[AWAL]])</f>
        <v/>
      </c>
      <c r="I1257" s="36" t="str">
        <f>IF(Table2[[#This Row],[M2A]]="","",SUM(Table2[[#This Row],[M2A]]-(IF(Table2[[#This Row],[M1A]]="",Table2[[#This Row],[AWAL]],Table2[[#This Row],[M1A]]))))</f>
        <v/>
      </c>
      <c r="J1257" s="37"/>
      <c r="K12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8" spans="1:15">
      <c r="A1258" s="33">
        <f>IF(Table2[[#This Row],[TT]]&lt;1,"",COUNT(A$2:A1257)+1)</f>
        <v>1235</v>
      </c>
      <c r="B1258" s="34" t="s">
        <v>1448</v>
      </c>
      <c r="C1258" s="35">
        <v>2</v>
      </c>
      <c r="D1258" s="35" t="s">
        <v>34</v>
      </c>
      <c r="E12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8" s="36" t="str">
        <f>IF(Table2[[#This Row],[M1A]]="","",Table2[[#This Row],[M1A]]-Table2[[#This Row],[AWAL]])</f>
        <v/>
      </c>
      <c r="I1258" s="36" t="str">
        <f>IF(Table2[[#This Row],[M2A]]="","",SUM(Table2[[#This Row],[M2A]]-(IF(Table2[[#This Row],[M1A]]="",Table2[[#This Row],[AWAL]],Table2[[#This Row],[M1A]]))))</f>
        <v/>
      </c>
      <c r="J1258" s="37"/>
      <c r="K12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59" spans="1:15">
      <c r="A1259" s="33">
        <f>IF(Table2[[#This Row],[TT]]&lt;1,"",COUNT(A$2:A1258)+1)</f>
        <v>1236</v>
      </c>
      <c r="B1259" s="34" t="s">
        <v>1449</v>
      </c>
      <c r="C1259" s="35">
        <v>1</v>
      </c>
      <c r="D1259" s="35" t="s">
        <v>82</v>
      </c>
      <c r="E12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9" s="36" t="str">
        <f>IF(Table2[[#This Row],[M1A]]="","",Table2[[#This Row],[M1A]]-Table2[[#This Row],[AWAL]])</f>
        <v/>
      </c>
      <c r="I1259" s="36" t="str">
        <f>IF(Table2[[#This Row],[M2A]]="","",SUM(Table2[[#This Row],[M2A]]-(IF(Table2[[#This Row],[M1A]]="",Table2[[#This Row],[AWAL]],Table2[[#This Row],[M1A]]))))</f>
        <v/>
      </c>
      <c r="J1259" s="37"/>
      <c r="K12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0" spans="1:15">
      <c r="A1260" s="33">
        <f>IF(Table2[[#This Row],[TT]]&lt;1,"",COUNT(A$2:A1259)+1)</f>
        <v>1237</v>
      </c>
      <c r="B1260" s="41" t="s">
        <v>1450</v>
      </c>
      <c r="C1260" s="42">
        <v>2</v>
      </c>
      <c r="D1260" s="42" t="s">
        <v>82</v>
      </c>
      <c r="E12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0" s="36" t="str">
        <f>IF(Table2[[#This Row],[M1A]]="","",Table2[[#This Row],[M1A]]-Table2[[#This Row],[AWAL]])</f>
        <v/>
      </c>
      <c r="I1260" s="36" t="str">
        <f>IF(Table2[[#This Row],[M2A]]="","",SUM(Table2[[#This Row],[M2A]]-(IF(Table2[[#This Row],[M1A]]="",Table2[[#This Row],[AWAL]],Table2[[#This Row],[M1A]]))))</f>
        <v/>
      </c>
      <c r="J1260" s="37"/>
      <c r="K12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1" spans="1:15">
      <c r="A1261" s="33">
        <f>IF(Table2[[#This Row],[TT]]&lt;1,"",COUNT(A$2:A1260)+1)</f>
        <v>1238</v>
      </c>
      <c r="B1261" s="34" t="s">
        <v>1451</v>
      </c>
      <c r="C1261" s="35">
        <v>7</v>
      </c>
      <c r="D1261" s="35" t="s">
        <v>82</v>
      </c>
      <c r="E12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61" s="36" t="str">
        <f>IF(Table2[[#This Row],[M1A]]="","",Table2[[#This Row],[M1A]]-Table2[[#This Row],[AWAL]])</f>
        <v/>
      </c>
      <c r="I1261" s="36" t="str">
        <f>IF(Table2[[#This Row],[M2A]]="","",SUM(Table2[[#This Row],[M2A]]-(IF(Table2[[#This Row],[M1A]]="",Table2[[#This Row],[AWAL]],Table2[[#This Row],[M1A]]))))</f>
        <v/>
      </c>
      <c r="J1261" s="37"/>
      <c r="K12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2" spans="1:15">
      <c r="A1262" s="33">
        <f>IF(Table2[[#This Row],[TT]]&lt;1,"",COUNT(A$2:A1261)+1)</f>
        <v>1239</v>
      </c>
      <c r="B1262" s="34" t="s">
        <v>1452</v>
      </c>
      <c r="C1262" s="35">
        <v>3</v>
      </c>
      <c r="D1262" s="35" t="s">
        <v>178</v>
      </c>
      <c r="E12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62" s="36" t="str">
        <f>IF(Table2[[#This Row],[M1A]]="","",Table2[[#This Row],[M1A]]-Table2[[#This Row],[AWAL]])</f>
        <v/>
      </c>
      <c r="I1262" s="36" t="str">
        <f>IF(Table2[[#This Row],[M2A]]="","",SUM(Table2[[#This Row],[M2A]]-(IF(Table2[[#This Row],[M1A]]="",Table2[[#This Row],[AWAL]],Table2[[#This Row],[M1A]]))))</f>
        <v/>
      </c>
      <c r="J1262" s="37"/>
      <c r="K12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3" spans="1:15">
      <c r="A1263" s="33">
        <f>IF(Table2[[#This Row],[TT]]&lt;1,"",COUNT(A$2:A1262)+1)</f>
        <v>1240</v>
      </c>
      <c r="B1263" s="34" t="s">
        <v>1453</v>
      </c>
      <c r="C1263" s="35">
        <v>4</v>
      </c>
      <c r="D1263" s="35" t="s">
        <v>135</v>
      </c>
      <c r="E12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63" s="36" t="str">
        <f>IF(Table2[[#This Row],[M1A]]="","",Table2[[#This Row],[M1A]]-Table2[[#This Row],[AWAL]])</f>
        <v/>
      </c>
      <c r="I1263" s="36" t="str">
        <f>IF(Table2[[#This Row],[M2A]]="","",SUM(Table2[[#This Row],[M2A]]-(IF(Table2[[#This Row],[M1A]]="",Table2[[#This Row],[AWAL]],Table2[[#This Row],[M1A]]))))</f>
        <v/>
      </c>
      <c r="J1263" s="37"/>
      <c r="K12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4" spans="1:15">
      <c r="A1264" s="33">
        <f>IF(Table2[[#This Row],[TT]]&lt;1,"",COUNT(A$2:A1263)+1)</f>
        <v>1241</v>
      </c>
      <c r="B1264" s="34" t="s">
        <v>1454</v>
      </c>
      <c r="C1264" s="35">
        <v>3</v>
      </c>
      <c r="D1264" s="35" t="s">
        <v>135</v>
      </c>
      <c r="E12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64" s="36" t="str">
        <f>IF(Table2[[#This Row],[M1A]]="","",Table2[[#This Row],[M1A]]-Table2[[#This Row],[AWAL]])</f>
        <v/>
      </c>
      <c r="I1264" s="36" t="str">
        <f>IF(Table2[[#This Row],[M2A]]="","",SUM(Table2[[#This Row],[M2A]]-(IF(Table2[[#This Row],[M1A]]="",Table2[[#This Row],[AWAL]],Table2[[#This Row],[M1A]]))))</f>
        <v/>
      </c>
      <c r="J1264" s="37"/>
      <c r="K12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5" spans="1:15">
      <c r="A1265" s="33">
        <f>IF(Table2[[#This Row],[TT]]&lt;1,"",COUNT(A$2:A1264)+1)</f>
        <v>1242</v>
      </c>
      <c r="B1265" s="34" t="s">
        <v>1455</v>
      </c>
      <c r="C1265" s="35">
        <v>4</v>
      </c>
      <c r="D1265" s="35" t="s">
        <v>1456</v>
      </c>
      <c r="E12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65" s="36" t="str">
        <f>IF(Table2[[#This Row],[M1A]]="","",Table2[[#This Row],[M1A]]-Table2[[#This Row],[AWAL]])</f>
        <v/>
      </c>
      <c r="I1265" s="36" t="str">
        <f>IF(Table2[[#This Row],[M2A]]="","",SUM(Table2[[#This Row],[M2A]]-(IF(Table2[[#This Row],[M1A]]="",Table2[[#This Row],[AWAL]],Table2[[#This Row],[M1A]]))))</f>
        <v/>
      </c>
      <c r="J1265" s="37"/>
      <c r="K12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6" spans="1:15">
      <c r="A1266" s="33">
        <f>IF(Table2[[#This Row],[TT]]&lt;1,"",COUNT(A$2:A1265)+1)</f>
        <v>1243</v>
      </c>
      <c r="B1266" s="34" t="s">
        <v>2604</v>
      </c>
      <c r="C1266" s="35">
        <v>7</v>
      </c>
      <c r="D1266" s="35" t="s">
        <v>2918</v>
      </c>
      <c r="E12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66" s="36" t="str">
        <f>IF(Table2[[#This Row],[M1A]]="","",Table2[[#This Row],[M1A]]-Table2[[#This Row],[AWAL]])</f>
        <v/>
      </c>
      <c r="I1266" s="36" t="str">
        <f>IF(Table2[[#This Row],[M2A]]="","",SUM(Table2[[#This Row],[M2A]]-(IF(Table2[[#This Row],[M1A]]="",Table2[[#This Row],[AWAL]],Table2[[#This Row],[M1A]]))))</f>
        <v/>
      </c>
      <c r="J1266" s="37"/>
      <c r="K12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7" spans="1:15">
      <c r="A1267" s="33">
        <f>IF(Table2[[#This Row],[TT]]&lt;1,"",COUNT(A$2:A1266)+1)</f>
        <v>1244</v>
      </c>
      <c r="B1267" s="34" t="s">
        <v>1457</v>
      </c>
      <c r="C1267" s="35">
        <v>21</v>
      </c>
      <c r="D1267" s="35" t="s">
        <v>135</v>
      </c>
      <c r="E12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267" s="36" t="str">
        <f>IF(Table2[[#This Row],[M1A]]="","",Table2[[#This Row],[M1A]]-Table2[[#This Row],[AWAL]])</f>
        <v/>
      </c>
      <c r="I1267" s="36" t="str">
        <f>IF(Table2[[#This Row],[M2A]]="","",SUM(Table2[[#This Row],[M2A]]-(IF(Table2[[#This Row],[M1A]]="",Table2[[#This Row],[AWAL]],Table2[[#This Row],[M1A]]))))</f>
        <v/>
      </c>
      <c r="J1267" s="37"/>
      <c r="K12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8" spans="1:15">
      <c r="A1268" s="33">
        <f>IF(Table2[[#This Row],[TT]]&lt;1,"",COUNT(A$2:A1267)+1)</f>
        <v>1245</v>
      </c>
      <c r="B1268" s="34" t="s">
        <v>1458</v>
      </c>
      <c r="C1268" s="35">
        <v>14</v>
      </c>
      <c r="D1268" s="35" t="s">
        <v>135</v>
      </c>
      <c r="E12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268" s="36" t="str">
        <f>IF(Table2[[#This Row],[M1A]]="","",Table2[[#This Row],[M1A]]-Table2[[#This Row],[AWAL]])</f>
        <v/>
      </c>
      <c r="I1268" s="36" t="str">
        <f>IF(Table2[[#This Row],[M2A]]="","",SUM(Table2[[#This Row],[M2A]]-(IF(Table2[[#This Row],[M1A]]="",Table2[[#This Row],[AWAL]],Table2[[#This Row],[M1A]]))))</f>
        <v/>
      </c>
      <c r="J1268" s="37"/>
      <c r="K12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69" spans="1:15">
      <c r="A1269" s="33">
        <f>IF(Table2[[#This Row],[TT]]&lt;1,"",COUNT(A$2:A1268)+1)</f>
        <v>1246</v>
      </c>
      <c r="B1269" s="34" t="s">
        <v>1459</v>
      </c>
      <c r="C1269" s="35">
        <v>13</v>
      </c>
      <c r="D1269" s="35" t="s">
        <v>135</v>
      </c>
      <c r="E12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269" s="36" t="str">
        <f>IF(Table2[[#This Row],[M1A]]="","",Table2[[#This Row],[M1A]]-Table2[[#This Row],[AWAL]])</f>
        <v/>
      </c>
      <c r="I1269" s="36" t="str">
        <f>IF(Table2[[#This Row],[M2A]]="","",SUM(Table2[[#This Row],[M2A]]-(IF(Table2[[#This Row],[M1A]]="",Table2[[#This Row],[AWAL]],Table2[[#This Row],[M1A]]))))</f>
        <v/>
      </c>
      <c r="J1269" s="37"/>
      <c r="K12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0" spans="1:15">
      <c r="A1270" s="33">
        <f>IF(Table2[[#This Row],[TT]]&lt;1,"",COUNT(A$2:A1269)+1)</f>
        <v>1247</v>
      </c>
      <c r="B1270" s="34" t="s">
        <v>1460</v>
      </c>
      <c r="C1270" s="35">
        <v>12</v>
      </c>
      <c r="D1270" s="35" t="s">
        <v>1461</v>
      </c>
      <c r="E12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70" s="36" t="str">
        <f>IF(Table2[[#This Row],[M1A]]="","",Table2[[#This Row],[M1A]]-Table2[[#This Row],[AWAL]])</f>
        <v/>
      </c>
      <c r="I1270" s="36" t="str">
        <f>IF(Table2[[#This Row],[M2A]]="","",SUM(Table2[[#This Row],[M2A]]-(IF(Table2[[#This Row],[M1A]]="",Table2[[#This Row],[AWAL]],Table2[[#This Row],[M1A]]))))</f>
        <v/>
      </c>
      <c r="J1270" s="37"/>
      <c r="K12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1" spans="1:15">
      <c r="A1271" s="33">
        <f>IF(Table2[[#This Row],[TT]]&lt;1,"",COUNT(A$2:A1270)+1)</f>
        <v>1248</v>
      </c>
      <c r="B1271" s="34" t="s">
        <v>1462</v>
      </c>
      <c r="C1271" s="35">
        <v>3</v>
      </c>
      <c r="D1271" s="35" t="s">
        <v>67</v>
      </c>
      <c r="E12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71" s="36" t="str">
        <f>IF(Table2[[#This Row],[M1A]]="","",Table2[[#This Row],[M1A]]-Table2[[#This Row],[AWAL]])</f>
        <v/>
      </c>
      <c r="I1271" s="36" t="str">
        <f>IF(Table2[[#This Row],[M2A]]="","",SUM(Table2[[#This Row],[M2A]]-(IF(Table2[[#This Row],[M1A]]="",Table2[[#This Row],[AWAL]],Table2[[#This Row],[M1A]]))))</f>
        <v/>
      </c>
      <c r="J1271" s="37"/>
      <c r="K12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2" spans="1:15">
      <c r="A1272" s="33">
        <f>IF(Table2[[#This Row],[TT]]&lt;1,"",COUNT(A$2:A1271)+1)</f>
        <v>1249</v>
      </c>
      <c r="B1272" s="34" t="s">
        <v>1463</v>
      </c>
      <c r="C1272" s="35">
        <v>1</v>
      </c>
      <c r="D1272" s="35" t="s">
        <v>178</v>
      </c>
      <c r="E12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72" s="36" t="str">
        <f>IF(Table2[[#This Row],[M1A]]="","",Table2[[#This Row],[M1A]]-Table2[[#This Row],[AWAL]])</f>
        <v/>
      </c>
      <c r="I1272" s="36" t="str">
        <f>IF(Table2[[#This Row],[M2A]]="","",SUM(Table2[[#This Row],[M2A]]-(IF(Table2[[#This Row],[M1A]]="",Table2[[#This Row],[AWAL]],Table2[[#This Row],[M1A]]))))</f>
        <v/>
      </c>
      <c r="J1272" s="37"/>
      <c r="K12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3" spans="1:15">
      <c r="A1273" s="33">
        <f>IF(Table2[[#This Row],[TT]]&lt;1,"",COUNT(A$2:A1272)+1)</f>
        <v>1250</v>
      </c>
      <c r="B1273" s="34" t="s">
        <v>1464</v>
      </c>
      <c r="C1273" s="35">
        <v>3</v>
      </c>
      <c r="D1273" s="35" t="s">
        <v>364</v>
      </c>
      <c r="E12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73" s="36" t="str">
        <f>IF(Table2[[#This Row],[M1A]]="","",Table2[[#This Row],[M1A]]-Table2[[#This Row],[AWAL]])</f>
        <v/>
      </c>
      <c r="I1273" s="36" t="str">
        <f>IF(Table2[[#This Row],[M2A]]="","",SUM(Table2[[#This Row],[M2A]]-(IF(Table2[[#This Row],[M1A]]="",Table2[[#This Row],[AWAL]],Table2[[#This Row],[M1A]]))))</f>
        <v/>
      </c>
      <c r="J1273" s="37"/>
      <c r="K12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4" spans="1:15">
      <c r="A1274" s="33">
        <f>IF(Table2[[#This Row],[TT]]&lt;1,"",COUNT(A$2:A1273)+1)</f>
        <v>1251</v>
      </c>
      <c r="B1274" s="34" t="s">
        <v>1465</v>
      </c>
      <c r="C1274" s="35">
        <v>12</v>
      </c>
      <c r="D1274" s="35" t="s">
        <v>135</v>
      </c>
      <c r="E12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74" s="36" t="str">
        <f>IF(Table2[[#This Row],[M1A]]="","",Table2[[#This Row],[M1A]]-Table2[[#This Row],[AWAL]])</f>
        <v/>
      </c>
      <c r="I1274" s="36" t="str">
        <f>IF(Table2[[#This Row],[M2A]]="","",SUM(Table2[[#This Row],[M2A]]-(IF(Table2[[#This Row],[M1A]]="",Table2[[#This Row],[AWAL]],Table2[[#This Row],[M1A]]))))</f>
        <v/>
      </c>
      <c r="J1274" s="37"/>
      <c r="K12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5" spans="1:15">
      <c r="A1275" s="33">
        <f>IF(Table2[[#This Row],[TT]]&lt;1,"",COUNT(A$2:A1274)+1)</f>
        <v>1252</v>
      </c>
      <c r="B1275" s="34" t="s">
        <v>1466</v>
      </c>
      <c r="C1275" s="35">
        <v>2</v>
      </c>
      <c r="D1275" s="35" t="s">
        <v>86</v>
      </c>
      <c r="E12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75" s="36" t="str">
        <f>IF(Table2[[#This Row],[M1A]]="","",Table2[[#This Row],[M1A]]-Table2[[#This Row],[AWAL]])</f>
        <v/>
      </c>
      <c r="I1275" s="36" t="str">
        <f>IF(Table2[[#This Row],[M2A]]="","",SUM(Table2[[#This Row],[M2A]]-(IF(Table2[[#This Row],[M1A]]="",Table2[[#This Row],[AWAL]],Table2[[#This Row],[M1A]]))))</f>
        <v/>
      </c>
      <c r="J1275" s="37"/>
      <c r="K12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6" spans="1:15">
      <c r="A1276" s="39">
        <f>IF(Table2[[#This Row],[TT]]&lt;1,"",COUNT(A$2:A1275)+1)</f>
        <v>1253</v>
      </c>
      <c r="B1276" s="34" t="s">
        <v>1467</v>
      </c>
      <c r="C1276" s="35">
        <v>5</v>
      </c>
      <c r="D1276" s="35" t="s">
        <v>278</v>
      </c>
      <c r="E127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76" s="38" t="str">
        <f>IF(Table2[[#This Row],[M1A]]="","",Table2[[#This Row],[M1A]]-Table2[[#This Row],[AWAL]])</f>
        <v/>
      </c>
      <c r="I1276" s="38" t="str">
        <f>IF(Table2[[#This Row],[M2A]]="","",SUM(Table2[[#This Row],[M2A]]-(IF(Table2[[#This Row],[M1A]]="",Table2[[#This Row],[AWAL]],Table2[[#This Row],[M1A]]))))</f>
        <v/>
      </c>
      <c r="J1276" s="37"/>
      <c r="K127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7" spans="1:15">
      <c r="A1277" s="33">
        <f>IF(Table2[[#This Row],[TT]]&lt;1,"",COUNT(A$2:A1276)+1)</f>
        <v>1254</v>
      </c>
      <c r="B1277" s="34" t="s">
        <v>1468</v>
      </c>
      <c r="C1277" s="35">
        <v>5</v>
      </c>
      <c r="D1277" s="35" t="s">
        <v>1183</v>
      </c>
      <c r="E12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77" s="36" t="str">
        <f>IF(Table2[[#This Row],[M1A]]="","",Table2[[#This Row],[M1A]]-Table2[[#This Row],[AWAL]])</f>
        <v/>
      </c>
      <c r="I1277" s="36" t="str">
        <f>IF(Table2[[#This Row],[M2A]]="","",SUM(Table2[[#This Row],[M2A]]-(IF(Table2[[#This Row],[M1A]]="",Table2[[#This Row],[AWAL]],Table2[[#This Row],[M1A]]))))</f>
        <v/>
      </c>
      <c r="J1277" s="37"/>
      <c r="K12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8" spans="1:15">
      <c r="A1278" s="33">
        <f>IF(Table2[[#This Row],[TT]]&lt;1,"",COUNT(A$2:A1277)+1)</f>
        <v>1255</v>
      </c>
      <c r="B1278" s="34" t="s">
        <v>1469</v>
      </c>
      <c r="C1278" s="35">
        <v>3</v>
      </c>
      <c r="D1278" s="35" t="s">
        <v>278</v>
      </c>
      <c r="E12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78" s="36" t="str">
        <f>IF(Table2[[#This Row],[M1A]]="","",Table2[[#This Row],[M1A]]-Table2[[#This Row],[AWAL]])</f>
        <v/>
      </c>
      <c r="I1278" s="36" t="str">
        <f>IF(Table2[[#This Row],[M2A]]="","",SUM(Table2[[#This Row],[M2A]]-(IF(Table2[[#This Row],[M1A]]="",Table2[[#This Row],[AWAL]],Table2[[#This Row],[M1A]]))))</f>
        <v/>
      </c>
      <c r="J1278" s="37"/>
      <c r="K12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79" spans="1:15">
      <c r="A1279" s="33">
        <f>IF(Table2[[#This Row],[TT]]&lt;1,"",COUNT(A$2:A1278)+1)</f>
        <v>1256</v>
      </c>
      <c r="B1279" s="34" t="s">
        <v>1470</v>
      </c>
      <c r="C1279" s="35">
        <v>8</v>
      </c>
      <c r="D1279" s="35" t="s">
        <v>958</v>
      </c>
      <c r="E12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279" s="36" t="str">
        <f>IF(Table2[[#This Row],[M1A]]="","",Table2[[#This Row],[M1A]]-Table2[[#This Row],[AWAL]])</f>
        <v/>
      </c>
      <c r="I1279" s="36" t="str">
        <f>IF(Table2[[#This Row],[M2A]]="","",SUM(Table2[[#This Row],[M2A]]-(IF(Table2[[#This Row],[M1A]]="",Table2[[#This Row],[AWAL]],Table2[[#This Row],[M1A]]))))</f>
        <v/>
      </c>
      <c r="J1279" s="37"/>
      <c r="K12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0" spans="1:15">
      <c r="A1280" s="33">
        <f>IF(Table2[[#This Row],[TT]]&lt;1,"",COUNT(A$2:A1279)+1)</f>
        <v>1257</v>
      </c>
      <c r="B1280" s="34" t="s">
        <v>1471</v>
      </c>
      <c r="C1280" s="35">
        <v>6</v>
      </c>
      <c r="D1280" s="35" t="s">
        <v>196</v>
      </c>
      <c r="E12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80" s="36" t="str">
        <f>IF(Table2[[#This Row],[M1A]]="","",Table2[[#This Row],[M1A]]-Table2[[#This Row],[AWAL]])</f>
        <v/>
      </c>
      <c r="I1280" s="36" t="str">
        <f>IF(Table2[[#This Row],[M2A]]="","",SUM(Table2[[#This Row],[M2A]]-(IF(Table2[[#This Row],[M1A]]="",Table2[[#This Row],[AWAL]],Table2[[#This Row],[M1A]]))))</f>
        <v/>
      </c>
      <c r="J1280" s="37"/>
      <c r="K12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1" spans="1:15">
      <c r="A1281" s="33">
        <f>IF(Table2[[#This Row],[TT]]&lt;1,"",COUNT(A$2:A1280)+1)</f>
        <v>1258</v>
      </c>
      <c r="B1281" s="34" t="s">
        <v>1472</v>
      </c>
      <c r="C1281" s="35">
        <v>4</v>
      </c>
      <c r="D1281" s="35">
        <v>480</v>
      </c>
      <c r="E12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81" s="36" t="str">
        <f>IF(Table2[[#This Row],[M1A]]="","",Table2[[#This Row],[M1A]]-Table2[[#This Row],[AWAL]])</f>
        <v/>
      </c>
      <c r="I1281" s="36" t="str">
        <f>IF(Table2[[#This Row],[M2A]]="","",SUM(Table2[[#This Row],[M2A]]-(IF(Table2[[#This Row],[M1A]]="",Table2[[#This Row],[AWAL]],Table2[[#This Row],[M1A]]))))</f>
        <v/>
      </c>
      <c r="J1281" s="37"/>
      <c r="K12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2" spans="1:15">
      <c r="A1282" s="33">
        <f>IF(Table2[[#This Row],[TT]]&lt;1,"",COUNT(A$2:A1281)+1)</f>
        <v>1259</v>
      </c>
      <c r="B1282" s="34" t="s">
        <v>1473</v>
      </c>
      <c r="C1282" s="35">
        <v>3</v>
      </c>
      <c r="D1282" s="35" t="s">
        <v>1183</v>
      </c>
      <c r="E12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2" s="36" t="str">
        <f>IF(Table2[[#This Row],[M1A]]="","",Table2[[#This Row],[M1A]]-Table2[[#This Row],[AWAL]])</f>
        <v/>
      </c>
      <c r="I1282" s="36" t="str">
        <f>IF(Table2[[#This Row],[M2A]]="","",SUM(Table2[[#This Row],[M2A]]-(IF(Table2[[#This Row],[M1A]]="",Table2[[#This Row],[AWAL]],Table2[[#This Row],[M1A]]))))</f>
        <v/>
      </c>
      <c r="J1282" s="37"/>
      <c r="K12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3" spans="1:15">
      <c r="A1283" s="33">
        <f>IF(Table2[[#This Row],[TT]]&lt;1,"",COUNT(A$2:A1282)+1)</f>
        <v>1260</v>
      </c>
      <c r="B1283" s="34" t="s">
        <v>1474</v>
      </c>
      <c r="C1283" s="35">
        <v>3</v>
      </c>
      <c r="D1283" s="35" t="s">
        <v>278</v>
      </c>
      <c r="E12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3" s="36" t="str">
        <f>IF(Table2[[#This Row],[M1A]]="","",Table2[[#This Row],[M1A]]-Table2[[#This Row],[AWAL]])</f>
        <v/>
      </c>
      <c r="I1283" s="36" t="str">
        <f>IF(Table2[[#This Row],[M2A]]="","",SUM(Table2[[#This Row],[M2A]]-(IF(Table2[[#This Row],[M1A]]="",Table2[[#This Row],[AWAL]],Table2[[#This Row],[M1A]]))))</f>
        <v/>
      </c>
      <c r="J1283" s="37"/>
      <c r="K12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4" spans="1:15">
      <c r="A1284" s="33">
        <f>IF(Table2[[#This Row],[TT]]&lt;1,"",COUNT(A$2:A1283)+1)</f>
        <v>1261</v>
      </c>
      <c r="B1284" s="34" t="s">
        <v>1475</v>
      </c>
      <c r="C1284" s="35">
        <v>5</v>
      </c>
      <c r="D1284" s="35">
        <v>720</v>
      </c>
      <c r="E12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84" s="36" t="str">
        <f>IF(Table2[[#This Row],[M1A]]="","",Table2[[#This Row],[M1A]]-Table2[[#This Row],[AWAL]])</f>
        <v/>
      </c>
      <c r="I1284" s="36" t="str">
        <f>IF(Table2[[#This Row],[M2A]]="","",SUM(Table2[[#This Row],[M2A]]-(IF(Table2[[#This Row],[M1A]]="",Table2[[#This Row],[AWAL]],Table2[[#This Row],[M1A]]))))</f>
        <v/>
      </c>
      <c r="J1284" s="37"/>
      <c r="K12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5" spans="1:15">
      <c r="A1285" s="33">
        <f>IF(Table2[[#This Row],[TT]]&lt;1,"",COUNT(A$2:A1284)+1)</f>
        <v>1262</v>
      </c>
      <c r="B1285" s="34" t="s">
        <v>1476</v>
      </c>
      <c r="C1285" s="35">
        <v>2</v>
      </c>
      <c r="D1285" s="35">
        <v>1800</v>
      </c>
      <c r="E12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5" s="36" t="str">
        <f>IF(Table2[[#This Row],[M1A]]="","",Table2[[#This Row],[M1A]]-Table2[[#This Row],[AWAL]])</f>
        <v/>
      </c>
      <c r="I1285" s="36" t="str">
        <f>IF(Table2[[#This Row],[M2A]]="","",SUM(Table2[[#This Row],[M2A]]-(IF(Table2[[#This Row],[M1A]]="",Table2[[#This Row],[AWAL]],Table2[[#This Row],[M1A]]))))</f>
        <v/>
      </c>
      <c r="J1285" s="37"/>
      <c r="K12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6" spans="1:15">
      <c r="A1286" s="39">
        <f>IF(Table2[[#This Row],[TT]]&lt;1,"",COUNT(A$2:A1285)+1)</f>
        <v>1263</v>
      </c>
      <c r="B1286" s="34" t="s">
        <v>1477</v>
      </c>
      <c r="C1286" s="35">
        <v>3</v>
      </c>
      <c r="D1286" s="35" t="s">
        <v>958</v>
      </c>
      <c r="E128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6" s="38" t="str">
        <f>IF(Table2[[#This Row],[M1A]]="","",Table2[[#This Row],[M1A]]-Table2[[#This Row],[AWAL]])</f>
        <v/>
      </c>
      <c r="I1286" s="38" t="str">
        <f>IF(Table2[[#This Row],[M2A]]="","",SUM(Table2[[#This Row],[M2A]]-(IF(Table2[[#This Row],[M1A]]="",Table2[[#This Row],[AWAL]],Table2[[#This Row],[M1A]]))))</f>
        <v/>
      </c>
      <c r="J1286" s="40"/>
      <c r="K128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286" s="38"/>
      <c r="M128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7" spans="1:15">
      <c r="A1287" s="33">
        <f>IF(Table2[[#This Row],[TT]]&lt;1,"",COUNT(A$2:A1286)+1)</f>
        <v>1264</v>
      </c>
      <c r="B1287" s="34" t="s">
        <v>1478</v>
      </c>
      <c r="C1287" s="35">
        <v>3</v>
      </c>
      <c r="D1287" s="35" t="s">
        <v>55</v>
      </c>
      <c r="E12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7" s="36" t="str">
        <f>IF(Table2[[#This Row],[M1A]]="","",Table2[[#This Row],[M1A]]-Table2[[#This Row],[AWAL]])</f>
        <v/>
      </c>
      <c r="I1287" s="36" t="str">
        <f>IF(Table2[[#This Row],[M2A]]="","",SUM(Table2[[#This Row],[M2A]]-(IF(Table2[[#This Row],[M1A]]="",Table2[[#This Row],[AWAL]],Table2[[#This Row],[M1A]]))))</f>
        <v/>
      </c>
      <c r="J1287" s="37"/>
      <c r="K12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8" spans="1:15">
      <c r="A1288" s="33">
        <f>IF(Table2[[#This Row],[TT]]&lt;1,"",COUNT(A$2:A1287)+1)</f>
        <v>1265</v>
      </c>
      <c r="B1288" s="34" t="s">
        <v>1479</v>
      </c>
      <c r="C1288" s="35">
        <v>1</v>
      </c>
      <c r="D1288" s="35" t="s">
        <v>278</v>
      </c>
      <c r="E12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88" s="36" t="str">
        <f>IF(Table2[[#This Row],[M1A]]="","",Table2[[#This Row],[M1A]]-Table2[[#This Row],[AWAL]])</f>
        <v/>
      </c>
      <c r="I1288" s="36" t="str">
        <f>IF(Table2[[#This Row],[M2A]]="","",SUM(Table2[[#This Row],[M2A]]-(IF(Table2[[#This Row],[M1A]]="",Table2[[#This Row],[AWAL]],Table2[[#This Row],[M1A]]))))</f>
        <v/>
      </c>
      <c r="J1288" s="37"/>
      <c r="K12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89" spans="1:15">
      <c r="A1289" s="33">
        <f>IF(Table2[[#This Row],[TT]]&lt;1,"",COUNT(A$2:A1288)+1)</f>
        <v>1266</v>
      </c>
      <c r="B1289" s="41" t="s">
        <v>1480</v>
      </c>
      <c r="C1289" s="42">
        <v>3</v>
      </c>
      <c r="D1289" s="42" t="s">
        <v>958</v>
      </c>
      <c r="E12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9" s="36" t="str">
        <f>IF(Table2[[#This Row],[M1A]]="","",Table2[[#This Row],[M1A]]-Table2[[#This Row],[AWAL]])</f>
        <v/>
      </c>
      <c r="I1289" s="36" t="str">
        <f>IF(Table2[[#This Row],[M2A]]="","",SUM(Table2[[#This Row],[M2A]]-(IF(Table2[[#This Row],[M1A]]="",Table2[[#This Row],[AWAL]],Table2[[#This Row],[M1A]]))))</f>
        <v/>
      </c>
      <c r="J1289" s="37"/>
      <c r="K12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0" spans="1:15">
      <c r="A1290" s="33">
        <f>IF(Table2[[#This Row],[TT]]&lt;1,"",COUNT(A$2:A1289)+1)</f>
        <v>1267</v>
      </c>
      <c r="B1290" s="34" t="s">
        <v>1481</v>
      </c>
      <c r="C1290" s="35">
        <v>1</v>
      </c>
      <c r="D1290" s="35" t="s">
        <v>182</v>
      </c>
      <c r="E12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90" s="36" t="str">
        <f>IF(Table2[[#This Row],[M1A]]="","",Table2[[#This Row],[M1A]]-Table2[[#This Row],[AWAL]])</f>
        <v/>
      </c>
      <c r="I1290" s="36" t="str">
        <f>IF(Table2[[#This Row],[M2A]]="","",SUM(Table2[[#This Row],[M2A]]-(IF(Table2[[#This Row],[M1A]]="",Table2[[#This Row],[AWAL]],Table2[[#This Row],[M1A]]))))</f>
        <v/>
      </c>
      <c r="J1290" s="37"/>
      <c r="K12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1" spans="1:15">
      <c r="A1291" s="33">
        <f>IF(Table2[[#This Row],[TT]]&lt;1,"",COUNT(A$2:A1290)+1)</f>
        <v>1268</v>
      </c>
      <c r="B1291" s="34" t="s">
        <v>1482</v>
      </c>
      <c r="C1291" s="35">
        <v>3</v>
      </c>
      <c r="D1291" s="35" t="s">
        <v>120</v>
      </c>
      <c r="E12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91" s="36" t="str">
        <f>IF(Table2[[#This Row],[M1A]]="","",Table2[[#This Row],[M1A]]-Table2[[#This Row],[AWAL]])</f>
        <v/>
      </c>
      <c r="I1291" s="36" t="str">
        <f>IF(Table2[[#This Row],[M2A]]="","",SUM(Table2[[#This Row],[M2A]]-(IF(Table2[[#This Row],[M1A]]="",Table2[[#This Row],[AWAL]],Table2[[#This Row],[M1A]]))))</f>
        <v/>
      </c>
      <c r="J1291" s="37"/>
      <c r="K12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2" spans="1:15">
      <c r="A1292" s="33">
        <f>IF(Table2[[#This Row],[TT]]&lt;1,"",COUNT(A$2:A1291)+1)</f>
        <v>1269</v>
      </c>
      <c r="B1292" s="34" t="s">
        <v>1483</v>
      </c>
      <c r="C1292" s="35">
        <v>1</v>
      </c>
      <c r="D1292" s="35" t="s">
        <v>1484</v>
      </c>
      <c r="E12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92" s="36" t="str">
        <f>IF(Table2[[#This Row],[M1A]]="","",Table2[[#This Row],[M1A]]-Table2[[#This Row],[AWAL]])</f>
        <v/>
      </c>
      <c r="I1292" s="36" t="str">
        <f>IF(Table2[[#This Row],[M2A]]="","",SUM(Table2[[#This Row],[M2A]]-(IF(Table2[[#This Row],[M1A]]="",Table2[[#This Row],[AWAL]],Table2[[#This Row],[M1A]]))))</f>
        <v/>
      </c>
      <c r="J1292" s="37"/>
      <c r="K12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3" spans="1:15">
      <c r="A1293" s="33">
        <f>IF(Table2[[#This Row],[TT]]&lt;1,"",COUNT(A$2:A1292)+1)</f>
        <v>1270</v>
      </c>
      <c r="B1293" s="50" t="s">
        <v>1483</v>
      </c>
      <c r="C1293" s="51">
        <v>2</v>
      </c>
      <c r="D1293" s="51" t="s">
        <v>1484</v>
      </c>
      <c r="E12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3" s="36" t="str">
        <f>IF(Table2[[#This Row],[M1A]]="","",Table2[[#This Row],[M1A]]-Table2[[#This Row],[AWAL]])</f>
        <v/>
      </c>
      <c r="I1293" s="36" t="str">
        <f>IF(Table2[[#This Row],[M2A]]="","",SUM(Table2[[#This Row],[M2A]]-(IF(Table2[[#This Row],[M1A]]="",Table2[[#This Row],[AWAL]],Table2[[#This Row],[M1A]]))))</f>
        <v/>
      </c>
      <c r="J1293" s="37"/>
      <c r="K12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4" spans="1:15">
      <c r="A1294" s="33">
        <f>IF(Table2[[#This Row],[TT]]&lt;1,"",COUNT(A$2:A1293)+1)</f>
        <v>1271</v>
      </c>
      <c r="B1294" s="34" t="s">
        <v>1485</v>
      </c>
      <c r="C1294" s="35">
        <v>4</v>
      </c>
      <c r="D1294" s="35" t="s">
        <v>182</v>
      </c>
      <c r="E12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94" s="36" t="str">
        <f>IF(Table2[[#This Row],[M1A]]="","",Table2[[#This Row],[M1A]]-Table2[[#This Row],[AWAL]])</f>
        <v/>
      </c>
      <c r="I1294" s="36" t="str">
        <f>IF(Table2[[#This Row],[M2A]]="","",SUM(Table2[[#This Row],[M2A]]-(IF(Table2[[#This Row],[M1A]]="",Table2[[#This Row],[AWAL]],Table2[[#This Row],[M1A]]))))</f>
        <v/>
      </c>
      <c r="J1294" s="37"/>
      <c r="K12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5" spans="1:15">
      <c r="A1295" s="33">
        <f>IF(Table2[[#This Row],[TT]]&lt;1,"",COUNT(A$2:A1294)+1)</f>
        <v>1272</v>
      </c>
      <c r="B1295" s="34" t="s">
        <v>1486</v>
      </c>
      <c r="C1295" s="35">
        <v>3</v>
      </c>
      <c r="D1295" s="35" t="s">
        <v>120</v>
      </c>
      <c r="E12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95" s="36" t="str">
        <f>IF(Table2[[#This Row],[M1A]]="","",Table2[[#This Row],[M1A]]-Table2[[#This Row],[AWAL]])</f>
        <v/>
      </c>
      <c r="I1295" s="36" t="str">
        <f>IF(Table2[[#This Row],[M2A]]="","",SUM(Table2[[#This Row],[M2A]]-(IF(Table2[[#This Row],[M1A]]="",Table2[[#This Row],[AWAL]],Table2[[#This Row],[M1A]]))))</f>
        <v/>
      </c>
      <c r="J1295" s="37"/>
      <c r="K12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6" spans="1:15">
      <c r="A1296" s="33">
        <f>IF(Table2[[#This Row],[TT]]&lt;1,"",COUNT(A$2:A1295)+1)</f>
        <v>1273</v>
      </c>
      <c r="B1296" s="34" t="s">
        <v>1487</v>
      </c>
      <c r="C1296" s="35">
        <v>1</v>
      </c>
      <c r="D1296" s="35" t="s">
        <v>1484</v>
      </c>
      <c r="E12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96" s="36" t="str">
        <f>IF(Table2[[#This Row],[M1A]]="","",Table2[[#This Row],[M1A]]-Table2[[#This Row],[AWAL]])</f>
        <v/>
      </c>
      <c r="I1296" s="36" t="str">
        <f>IF(Table2[[#This Row],[M2A]]="","",SUM(Table2[[#This Row],[M2A]]-(IF(Table2[[#This Row],[M1A]]="",Table2[[#This Row],[AWAL]],Table2[[#This Row],[M1A]]))))</f>
        <v/>
      </c>
      <c r="J1296" s="37"/>
      <c r="K12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7" spans="1:15">
      <c r="A1297" s="33">
        <f>IF(Table2[[#This Row],[TT]]&lt;1,"",COUNT(A$2:A1296)+1)</f>
        <v>1274</v>
      </c>
      <c r="B1297" s="34" t="s">
        <v>1487</v>
      </c>
      <c r="C1297" s="35">
        <v>3</v>
      </c>
      <c r="D1297" s="35" t="s">
        <v>1484</v>
      </c>
      <c r="E12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97" s="36" t="str">
        <f>IF(Table2[[#This Row],[M1A]]="","",Table2[[#This Row],[M1A]]-Table2[[#This Row],[AWAL]])</f>
        <v/>
      </c>
      <c r="I1297" s="36" t="str">
        <f>IF(Table2[[#This Row],[M2A]]="","",SUM(Table2[[#This Row],[M2A]]-(IF(Table2[[#This Row],[M1A]]="",Table2[[#This Row],[AWAL]],Table2[[#This Row],[M1A]]))))</f>
        <v/>
      </c>
      <c r="J1297" s="37"/>
      <c r="K12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8" spans="1:15">
      <c r="A1298" s="33">
        <f>IF(Table2[[#This Row],[TT]]&lt;1,"",COUNT(A$2:A1297)+1)</f>
        <v>1275</v>
      </c>
      <c r="B1298" s="34" t="s">
        <v>1488</v>
      </c>
      <c r="C1298" s="35">
        <v>2</v>
      </c>
      <c r="D1298" s="35" t="s">
        <v>178</v>
      </c>
      <c r="E12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8" s="36" t="str">
        <f>IF(Table2[[#This Row],[M1A]]="","",Table2[[#This Row],[M1A]]-Table2[[#This Row],[AWAL]])</f>
        <v/>
      </c>
      <c r="I1298" s="36" t="str">
        <f>IF(Table2[[#This Row],[M2A]]="","",SUM(Table2[[#This Row],[M2A]]-(IF(Table2[[#This Row],[M1A]]="",Table2[[#This Row],[AWAL]],Table2[[#This Row],[M1A]]))))</f>
        <v/>
      </c>
      <c r="J1298" s="37"/>
      <c r="K12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299" spans="1:15">
      <c r="A1299" s="33">
        <f>IF(Table2[[#This Row],[TT]]&lt;1,"",COUNT(A$2:A1298)+1)</f>
        <v>1276</v>
      </c>
      <c r="B1299" s="34" t="s">
        <v>1489</v>
      </c>
      <c r="C1299" s="35">
        <v>4</v>
      </c>
      <c r="D1299" s="35">
        <v>240</v>
      </c>
      <c r="E12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99" s="36" t="str">
        <f>IF(Table2[[#This Row],[M1A]]="","",Table2[[#This Row],[M1A]]-Table2[[#This Row],[AWAL]])</f>
        <v/>
      </c>
      <c r="I1299" s="36" t="str">
        <f>IF(Table2[[#This Row],[M2A]]="","",SUM(Table2[[#This Row],[M2A]]-(IF(Table2[[#This Row],[M1A]]="",Table2[[#This Row],[AWAL]],Table2[[#This Row],[M1A]]))))</f>
        <v/>
      </c>
      <c r="J1299" s="37"/>
      <c r="K12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2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0" spans="1:15">
      <c r="A1300" s="33">
        <f>IF(Table2[[#This Row],[TT]]&lt;1,"",COUNT(A$2:A1299)+1)</f>
        <v>1277</v>
      </c>
      <c r="B1300" s="34" t="s">
        <v>1490</v>
      </c>
      <c r="C1300" s="35">
        <v>5</v>
      </c>
      <c r="D1300" s="35" t="s">
        <v>196</v>
      </c>
      <c r="E13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00" s="36" t="str">
        <f>IF(Table2[[#This Row],[M1A]]="","",Table2[[#This Row],[M1A]]-Table2[[#This Row],[AWAL]])</f>
        <v/>
      </c>
      <c r="I1300" s="36" t="str">
        <f>IF(Table2[[#This Row],[M2A]]="","",SUM(Table2[[#This Row],[M2A]]-(IF(Table2[[#This Row],[M1A]]="",Table2[[#This Row],[AWAL]],Table2[[#This Row],[M1A]]))))</f>
        <v/>
      </c>
      <c r="J1300" s="37"/>
      <c r="K13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1" spans="1:15">
      <c r="A1301" s="33">
        <f>IF(Table2[[#This Row],[TT]]&lt;1,"",COUNT(A$2:A1300)+1)</f>
        <v>1278</v>
      </c>
      <c r="B1301" s="34" t="s">
        <v>1491</v>
      </c>
      <c r="C1301" s="35">
        <v>1</v>
      </c>
      <c r="D1301" s="35" t="s">
        <v>59</v>
      </c>
      <c r="E13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01" s="36" t="str">
        <f>IF(Table2[[#This Row],[M1A]]="","",Table2[[#This Row],[M1A]]-Table2[[#This Row],[AWAL]])</f>
        <v/>
      </c>
      <c r="I1301" s="36" t="str">
        <f>IF(Table2[[#This Row],[M2A]]="","",SUM(Table2[[#This Row],[M2A]]-(IF(Table2[[#This Row],[M1A]]="",Table2[[#This Row],[AWAL]],Table2[[#This Row],[M1A]]))))</f>
        <v/>
      </c>
      <c r="J1301" s="37"/>
      <c r="K13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2" spans="1:15">
      <c r="A1302" s="33">
        <f>IF(Table2[[#This Row],[TT]]&lt;1,"",COUNT(A$2:A1301)+1)</f>
        <v>1279</v>
      </c>
      <c r="B1302" s="34" t="s">
        <v>1492</v>
      </c>
      <c r="C1302" s="35">
        <v>7</v>
      </c>
      <c r="D1302" s="35">
        <v>240</v>
      </c>
      <c r="E13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02" s="36" t="str">
        <f>IF(Table2[[#This Row],[M1A]]="","",Table2[[#This Row],[M1A]]-Table2[[#This Row],[AWAL]])</f>
        <v/>
      </c>
      <c r="I1302" s="36" t="str">
        <f>IF(Table2[[#This Row],[M2A]]="","",SUM(Table2[[#This Row],[M2A]]-(IF(Table2[[#This Row],[M1A]]="",Table2[[#This Row],[AWAL]],Table2[[#This Row],[M1A]]))))</f>
        <v/>
      </c>
      <c r="J1302" s="37"/>
      <c r="K13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3" spans="1:15">
      <c r="A1303" s="33">
        <f>IF(Table2[[#This Row],[TT]]&lt;1,"",COUNT(A$2:A1302)+1)</f>
        <v>1280</v>
      </c>
      <c r="B1303" s="34" t="s">
        <v>1492</v>
      </c>
      <c r="C1303" s="35">
        <v>15</v>
      </c>
      <c r="D1303" s="35">
        <v>240</v>
      </c>
      <c r="E13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303" s="36" t="str">
        <f>IF(Table2[[#This Row],[M1A]]="","",Table2[[#This Row],[M1A]]-Table2[[#This Row],[AWAL]])</f>
        <v/>
      </c>
      <c r="I1303" s="36" t="str">
        <f>IF(Table2[[#This Row],[M2A]]="","",SUM(Table2[[#This Row],[M2A]]-(IF(Table2[[#This Row],[M1A]]="",Table2[[#This Row],[AWAL]],Table2[[#This Row],[M1A]]))))</f>
        <v/>
      </c>
      <c r="J1303" s="37"/>
      <c r="K13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4" spans="1:15">
      <c r="A1304" s="33">
        <f>IF(Table2[[#This Row],[TT]]&lt;1,"",COUNT(A$2:A1303)+1)</f>
        <v>1281</v>
      </c>
      <c r="B1304" s="34" t="s">
        <v>1493</v>
      </c>
      <c r="C1304" s="35">
        <v>5</v>
      </c>
      <c r="D1304" s="35">
        <v>160</v>
      </c>
      <c r="E13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04" s="36" t="str">
        <f>IF(Table2[[#This Row],[M1A]]="","",Table2[[#This Row],[M1A]]-Table2[[#This Row],[AWAL]])</f>
        <v/>
      </c>
      <c r="I1304" s="36" t="str">
        <f>IF(Table2[[#This Row],[M2A]]="","",SUM(Table2[[#This Row],[M2A]]-(IF(Table2[[#This Row],[M1A]]="",Table2[[#This Row],[AWAL]],Table2[[#This Row],[M1A]]))))</f>
        <v/>
      </c>
      <c r="J1304" s="37"/>
      <c r="K13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5" spans="1:15">
      <c r="A1305" s="33">
        <f>IF(Table2[[#This Row],[TT]]&lt;1,"",COUNT(A$2:A1304)+1)</f>
        <v>1282</v>
      </c>
      <c r="B1305" s="34" t="s">
        <v>2869</v>
      </c>
      <c r="C1305" s="35">
        <v>7</v>
      </c>
      <c r="D1305" s="35" t="s">
        <v>2678</v>
      </c>
      <c r="E13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05" s="36" t="str">
        <f>IF(Table2[[#This Row],[M1A]]="","",Table2[[#This Row],[M1A]]-Table2[[#This Row],[AWAL]])</f>
        <v/>
      </c>
      <c r="I1305" s="36" t="str">
        <f>IF(Table2[[#This Row],[M2A]]="","",SUM(Table2[[#This Row],[M2A]]-(IF(Table2[[#This Row],[M1A]]="",Table2[[#This Row],[AWAL]],Table2[[#This Row],[M1A]]))))</f>
        <v/>
      </c>
      <c r="J1305" s="37"/>
      <c r="K13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6" spans="1:15">
      <c r="A1306" s="33">
        <f>IF(Table2[[#This Row],[TT]]&lt;1,"",COUNT(A$2:A1305)+1)</f>
        <v>1283</v>
      </c>
      <c r="B1306" s="34" t="s">
        <v>2870</v>
      </c>
      <c r="C1306" s="35">
        <v>4</v>
      </c>
      <c r="D1306" s="35" t="s">
        <v>2678</v>
      </c>
      <c r="E13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06" s="36" t="str">
        <f>IF(Table2[[#This Row],[M1A]]="","",Table2[[#This Row],[M1A]]-Table2[[#This Row],[AWAL]])</f>
        <v/>
      </c>
      <c r="I1306" s="36" t="str">
        <f>IF(Table2[[#This Row],[M2A]]="","",SUM(Table2[[#This Row],[M2A]]-(IF(Table2[[#This Row],[M1A]]="",Table2[[#This Row],[AWAL]],Table2[[#This Row],[M1A]]))))</f>
        <v/>
      </c>
      <c r="J1306" s="37"/>
      <c r="K13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7" spans="1:15">
      <c r="A1307" s="33">
        <f>IF(Table2[[#This Row],[TT]]&lt;1,"",COUNT(A$2:A1306)+1)</f>
        <v>1284</v>
      </c>
      <c r="B1307" s="34" t="s">
        <v>1494</v>
      </c>
      <c r="C1307" s="35">
        <v>1</v>
      </c>
      <c r="D1307" s="35" t="s">
        <v>43</v>
      </c>
      <c r="E13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07" s="36" t="str">
        <f>IF(Table2[[#This Row],[M1A]]="","",Table2[[#This Row],[M1A]]-Table2[[#This Row],[AWAL]])</f>
        <v/>
      </c>
      <c r="I1307" s="36" t="str">
        <f>IF(Table2[[#This Row],[M2A]]="","",SUM(Table2[[#This Row],[M2A]]-(IF(Table2[[#This Row],[M1A]]="",Table2[[#This Row],[AWAL]],Table2[[#This Row],[M1A]]))))</f>
        <v/>
      </c>
      <c r="J1307" s="37"/>
      <c r="K13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8" spans="1:15">
      <c r="A1308" s="33">
        <f>IF(Table2[[#This Row],[TT]]&lt;1,"",COUNT(A$2:A1307)+1)</f>
        <v>1285</v>
      </c>
      <c r="B1308" s="34" t="s">
        <v>2610</v>
      </c>
      <c r="C1308" s="35">
        <v>39</v>
      </c>
      <c r="D1308" s="35" t="s">
        <v>2678</v>
      </c>
      <c r="E13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308" s="36" t="str">
        <f>IF(Table2[[#This Row],[M1A]]="","",Table2[[#This Row],[M1A]]-Table2[[#This Row],[AWAL]])</f>
        <v/>
      </c>
      <c r="I1308" s="36" t="str">
        <f>IF(Table2[[#This Row],[M2A]]="","",SUM(Table2[[#This Row],[M2A]]-(IF(Table2[[#This Row],[M1A]]="",Table2[[#This Row],[AWAL]],Table2[[#This Row],[M1A]]))))</f>
        <v/>
      </c>
      <c r="J1308" s="37"/>
      <c r="K13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09" spans="1:15">
      <c r="A1309" s="33">
        <f>IF(Table2[[#This Row],[TT]]&lt;1,"",COUNT(A$2:A1308)+1)</f>
        <v>1286</v>
      </c>
      <c r="B1309" s="34" t="s">
        <v>2609</v>
      </c>
      <c r="C1309" s="35">
        <v>32</v>
      </c>
      <c r="D1309" s="35" t="s">
        <v>2919</v>
      </c>
      <c r="E13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309" s="36" t="str">
        <f>IF(Table2[[#This Row],[M1A]]="","",Table2[[#This Row],[M1A]]-Table2[[#This Row],[AWAL]])</f>
        <v/>
      </c>
      <c r="I1309" s="36" t="str">
        <f>IF(Table2[[#This Row],[M2A]]="","",SUM(Table2[[#This Row],[M2A]]-(IF(Table2[[#This Row],[M1A]]="",Table2[[#This Row],[AWAL]],Table2[[#This Row],[M1A]]))))</f>
        <v/>
      </c>
      <c r="J1309" s="37"/>
      <c r="K13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0" spans="1:15">
      <c r="A1310" s="33">
        <f>IF(Table2[[#This Row],[TT]]&lt;1,"",COUNT(A$2:A1309)+1)</f>
        <v>1287</v>
      </c>
      <c r="B1310" s="34" t="s">
        <v>1495</v>
      </c>
      <c r="C1310" s="35">
        <v>56</v>
      </c>
      <c r="D1310" s="35" t="s">
        <v>43</v>
      </c>
      <c r="E13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G1310" s="36" t="str">
        <f>IF(Table2[[#This Row],[M1A]]="","",Table2[[#This Row],[M1A]]-Table2[[#This Row],[AWAL]])</f>
        <v/>
      </c>
      <c r="I1310" s="36" t="str">
        <f>IF(Table2[[#This Row],[M2A]]="","",SUM(Table2[[#This Row],[M2A]]-(IF(Table2[[#This Row],[M1A]]="",Table2[[#This Row],[AWAL]],Table2[[#This Row],[M1A]]))))</f>
        <v/>
      </c>
      <c r="J1310" s="37"/>
      <c r="K13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1" spans="1:15">
      <c r="A1311" s="39">
        <f>IF(Table2[[#This Row],[TT]]&lt;1,"",COUNT(A$2:A1310)+1)</f>
        <v>1288</v>
      </c>
      <c r="B1311" s="34" t="s">
        <v>1496</v>
      </c>
      <c r="C1311" s="35">
        <v>1</v>
      </c>
      <c r="D1311" s="35">
        <v>300</v>
      </c>
      <c r="E131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1" s="38" t="str">
        <f>IF(Table2[[#This Row],[M1A]]="","",Table2[[#This Row],[M1A]]-Table2[[#This Row],[AWAL]])</f>
        <v/>
      </c>
      <c r="I1311" s="36" t="str">
        <f>IF(Table2[[#This Row],[M2A]]="","",SUM(Table2[[#This Row],[M2A]]-(IF(Table2[[#This Row],[M1A]]="",Table2[[#This Row],[AWAL]],Table2[[#This Row],[M1A]]))))</f>
        <v/>
      </c>
      <c r="J1311" s="37"/>
      <c r="K13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2" spans="1:15">
      <c r="A1312" s="33">
        <f>IF(Table2[[#This Row],[TT]]&lt;1,"",COUNT(A$2:A1311)+1)</f>
        <v>1289</v>
      </c>
      <c r="B1312" s="34" t="s">
        <v>1496</v>
      </c>
      <c r="C1312" s="35">
        <v>3</v>
      </c>
      <c r="D1312" s="35">
        <v>300</v>
      </c>
      <c r="E13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12" s="36" t="str">
        <f>IF(Table2[[#This Row],[M1A]]="","",Table2[[#This Row],[M1A]]-Table2[[#This Row],[AWAL]])</f>
        <v/>
      </c>
      <c r="I1312" s="36" t="str">
        <f>IF(Table2[[#This Row],[M2A]]="","",SUM(Table2[[#This Row],[M2A]]-(IF(Table2[[#This Row],[M1A]]="",Table2[[#This Row],[AWAL]],Table2[[#This Row],[M1A]]))))</f>
        <v/>
      </c>
      <c r="J1312" s="37"/>
      <c r="K13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3" spans="1:15">
      <c r="A1313" s="33">
        <f>IF(Table2[[#This Row],[TT]]&lt;1,"",COUNT(A$2:A1312)+1)</f>
        <v>1290</v>
      </c>
      <c r="B1313" s="34" t="s">
        <v>1496</v>
      </c>
      <c r="C1313" s="35">
        <v>1</v>
      </c>
      <c r="D1313" s="35">
        <v>300</v>
      </c>
      <c r="E13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3" s="36" t="str">
        <f>IF(Table2[[#This Row],[M1A]]="","",Table2[[#This Row],[M1A]]-Table2[[#This Row],[AWAL]])</f>
        <v/>
      </c>
      <c r="I1313" s="36" t="str">
        <f>IF(Table2[[#This Row],[M2A]]="","",SUM(Table2[[#This Row],[M2A]]-(IF(Table2[[#This Row],[M1A]]="",Table2[[#This Row],[AWAL]],Table2[[#This Row],[M1A]]))))</f>
        <v/>
      </c>
      <c r="J1313" s="37"/>
      <c r="K13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4" spans="1:15">
      <c r="A1314" s="33">
        <f>IF(Table2[[#This Row],[TT]]&lt;1,"",COUNT(A$2:A1313)+1)</f>
        <v>1291</v>
      </c>
      <c r="B1314" s="34" t="s">
        <v>1496</v>
      </c>
      <c r="C1314" s="35">
        <v>3</v>
      </c>
      <c r="D1314" s="35">
        <v>300</v>
      </c>
      <c r="E13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14" s="36" t="str">
        <f>IF(Table2[[#This Row],[M1A]]="","",Table2[[#This Row],[M1A]]-Table2[[#This Row],[AWAL]])</f>
        <v/>
      </c>
      <c r="I1314" s="36" t="str">
        <f>IF(Table2[[#This Row],[M2A]]="","",SUM(Table2[[#This Row],[M2A]]-(IF(Table2[[#This Row],[M1A]]="",Table2[[#This Row],[AWAL]],Table2[[#This Row],[M1A]]))))</f>
        <v/>
      </c>
      <c r="J1314" s="37"/>
      <c r="K13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5" spans="1:15">
      <c r="A1315" s="33">
        <f>IF(Table2[[#This Row],[TT]]&lt;1,"",COUNT(A$2:A1314)+1)</f>
        <v>1292</v>
      </c>
      <c r="B1315" s="34" t="s">
        <v>1497</v>
      </c>
      <c r="C1315" s="35">
        <v>5</v>
      </c>
      <c r="D1315" s="35">
        <v>24</v>
      </c>
      <c r="E13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15" s="36" t="str">
        <f>IF(Table2[[#This Row],[M1A]]="","",Table2[[#This Row],[M1A]]-Table2[[#This Row],[AWAL]])</f>
        <v/>
      </c>
      <c r="I1315" s="36" t="str">
        <f>IF(Table2[[#This Row],[M2A]]="","",SUM(Table2[[#This Row],[M2A]]-(IF(Table2[[#This Row],[M1A]]="",Table2[[#This Row],[AWAL]],Table2[[#This Row],[M1A]]))))</f>
        <v/>
      </c>
      <c r="J1315" s="37"/>
      <c r="K13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6" spans="1:15">
      <c r="A1316" s="33">
        <f>IF(Table2[[#This Row],[TT]]&lt;1,"",COUNT(A$2:A1315)+1)</f>
        <v>1293</v>
      </c>
      <c r="B1316" s="34" t="s">
        <v>1498</v>
      </c>
      <c r="C1316" s="35">
        <v>7</v>
      </c>
      <c r="D1316" s="35" t="s">
        <v>135</v>
      </c>
      <c r="E13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16" s="36" t="str">
        <f>IF(Table2[[#This Row],[M1A]]="","",Table2[[#This Row],[M1A]]-Table2[[#This Row],[AWAL]])</f>
        <v/>
      </c>
      <c r="I1316" s="36" t="str">
        <f>IF(Table2[[#This Row],[M2A]]="","",SUM(Table2[[#This Row],[M2A]]-(IF(Table2[[#This Row],[M1A]]="",Table2[[#This Row],[AWAL]],Table2[[#This Row],[M1A]]))))</f>
        <v/>
      </c>
      <c r="J1316" s="37"/>
      <c r="K13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7" spans="1:15">
      <c r="A1317" s="33">
        <f>IF(Table2[[#This Row],[TT]]&lt;1,"",COUNT(A$2:A1316)+1)</f>
        <v>1294</v>
      </c>
      <c r="B1317" s="34" t="s">
        <v>1499</v>
      </c>
      <c r="C1317" s="35">
        <v>2</v>
      </c>
      <c r="D1317" s="35">
        <v>240</v>
      </c>
      <c r="E13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17" s="36" t="str">
        <f>IF(Table2[[#This Row],[M1A]]="","",Table2[[#This Row],[M1A]]-Table2[[#This Row],[AWAL]])</f>
        <v/>
      </c>
      <c r="I1317" s="36" t="str">
        <f>IF(Table2[[#This Row],[M2A]]="","",SUM(Table2[[#This Row],[M2A]]-(IF(Table2[[#This Row],[M1A]]="",Table2[[#This Row],[AWAL]],Table2[[#This Row],[M1A]]))))</f>
        <v/>
      </c>
      <c r="J1317" s="37"/>
      <c r="K13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8" spans="1:15">
      <c r="A1318" s="33">
        <f>IF(Table2[[#This Row],[TT]]&lt;1,"",COUNT(A$2:A1317)+1)</f>
        <v>1295</v>
      </c>
      <c r="B1318" s="34" t="s">
        <v>1500</v>
      </c>
      <c r="C1318" s="35">
        <v>14</v>
      </c>
      <c r="D1318" s="35" t="s">
        <v>120</v>
      </c>
      <c r="E13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318" s="36" t="str">
        <f>IF(Table2[[#This Row],[M1A]]="","",Table2[[#This Row],[M1A]]-Table2[[#This Row],[AWAL]])</f>
        <v/>
      </c>
      <c r="I1318" s="36" t="str">
        <f>IF(Table2[[#This Row],[M2A]]="","",SUM(Table2[[#This Row],[M2A]]-(IF(Table2[[#This Row],[M1A]]="",Table2[[#This Row],[AWAL]],Table2[[#This Row],[M1A]]))))</f>
        <v/>
      </c>
      <c r="J1318" s="37"/>
      <c r="K13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19" spans="1:15">
      <c r="A1319" s="33">
        <f>IF(Table2[[#This Row],[TT]]&lt;1,"",COUNT(A$2:A1318)+1)</f>
        <v>1296</v>
      </c>
      <c r="B1319" s="34" t="s">
        <v>1501</v>
      </c>
      <c r="C1319" s="35">
        <v>3</v>
      </c>
      <c r="D1319" s="35" t="s">
        <v>135</v>
      </c>
      <c r="E13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19" s="36" t="str">
        <f>IF(Table2[[#This Row],[M1A]]="","",Table2[[#This Row],[M1A]]-Table2[[#This Row],[AWAL]])</f>
        <v/>
      </c>
      <c r="I1319" s="36" t="str">
        <f>IF(Table2[[#This Row],[M2A]]="","",SUM(Table2[[#This Row],[M2A]]-(IF(Table2[[#This Row],[M1A]]="",Table2[[#This Row],[AWAL]],Table2[[#This Row],[M1A]]))))</f>
        <v/>
      </c>
      <c r="J1319" s="37"/>
      <c r="K13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0" spans="1:15">
      <c r="A1320" s="33">
        <f>IF(Table2[[#This Row],[TT]]&lt;1,"",COUNT(A$2:A1319)+1)</f>
        <v>1297</v>
      </c>
      <c r="B1320" s="34" t="s">
        <v>1502</v>
      </c>
      <c r="C1320" s="35">
        <v>18</v>
      </c>
      <c r="D1320" s="35" t="s">
        <v>135</v>
      </c>
      <c r="E13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320" s="36" t="str">
        <f>IF(Table2[[#This Row],[M1A]]="","",Table2[[#This Row],[M1A]]-Table2[[#This Row],[AWAL]])</f>
        <v/>
      </c>
      <c r="I1320" s="36" t="str">
        <f>IF(Table2[[#This Row],[M2A]]="","",SUM(Table2[[#This Row],[M2A]]-(IF(Table2[[#This Row],[M1A]]="",Table2[[#This Row],[AWAL]],Table2[[#This Row],[M1A]]))))</f>
        <v/>
      </c>
      <c r="J1320" s="37"/>
      <c r="K13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1" spans="1:15">
      <c r="A1321" s="33">
        <f>IF(Table2[[#This Row],[TT]]&lt;1,"",COUNT(A$2:A1320)+1)</f>
        <v>1298</v>
      </c>
      <c r="B1321" s="34" t="s">
        <v>1503</v>
      </c>
      <c r="C1321" s="35">
        <v>13</v>
      </c>
      <c r="D1321" s="35" t="s">
        <v>135</v>
      </c>
      <c r="E13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21" s="36" t="str">
        <f>IF(Table2[[#This Row],[M1A]]="","",Table2[[#This Row],[M1A]]-Table2[[#This Row],[AWAL]])</f>
        <v/>
      </c>
      <c r="I1321" s="36" t="str">
        <f>IF(Table2[[#This Row],[M2A]]="","",SUM(Table2[[#This Row],[M2A]]-(IF(Table2[[#This Row],[M1A]]="",Table2[[#This Row],[AWAL]],Table2[[#This Row],[M1A]]))))</f>
        <v/>
      </c>
      <c r="J1321" s="37"/>
      <c r="K13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2" spans="1:15">
      <c r="A1322" s="33">
        <f>IF(Table2[[#This Row],[TT]]&lt;1,"",COUNT(A$2:A1321)+1)</f>
        <v>1299</v>
      </c>
      <c r="B1322" s="34" t="s">
        <v>1504</v>
      </c>
      <c r="C1322" s="35">
        <v>10</v>
      </c>
      <c r="D1322" s="35" t="s">
        <v>135</v>
      </c>
      <c r="E13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22" s="36" t="str">
        <f>IF(Table2[[#This Row],[M1A]]="","",Table2[[#This Row],[M1A]]-Table2[[#This Row],[AWAL]])</f>
        <v/>
      </c>
      <c r="I1322" s="36" t="str">
        <f>IF(Table2[[#This Row],[M2A]]="","",SUM(Table2[[#This Row],[M2A]]-(IF(Table2[[#This Row],[M1A]]="",Table2[[#This Row],[AWAL]],Table2[[#This Row],[M1A]]))))</f>
        <v/>
      </c>
      <c r="J1322" s="37"/>
      <c r="K13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3" spans="1:15">
      <c r="A1323" s="33">
        <f>IF(Table2[[#This Row],[TT]]&lt;1,"",COUNT(A$2:A1322)+1)</f>
        <v>1300</v>
      </c>
      <c r="B1323" s="34" t="s">
        <v>1505</v>
      </c>
      <c r="C1323" s="35">
        <v>2</v>
      </c>
      <c r="D1323" s="35" t="s">
        <v>135</v>
      </c>
      <c r="E13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23" s="36" t="str">
        <f>IF(Table2[[#This Row],[M1A]]="","",Table2[[#This Row],[M1A]]-Table2[[#This Row],[AWAL]])</f>
        <v/>
      </c>
      <c r="I1323" s="36" t="str">
        <f>IF(Table2[[#This Row],[M2A]]="","",SUM(Table2[[#This Row],[M2A]]-(IF(Table2[[#This Row],[M1A]]="",Table2[[#This Row],[AWAL]],Table2[[#This Row],[M1A]]))))</f>
        <v/>
      </c>
      <c r="J1323" s="37"/>
      <c r="K13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4" spans="1:15">
      <c r="A1324" s="33">
        <f>IF(Table2[[#This Row],[TT]]&lt;1,"",COUNT(A$2:A1323)+1)</f>
        <v>1301</v>
      </c>
      <c r="B1324" s="34" t="s">
        <v>1506</v>
      </c>
      <c r="C1324" s="35">
        <v>4</v>
      </c>
      <c r="D1324" s="35" t="s">
        <v>43</v>
      </c>
      <c r="E13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24" s="36" t="str">
        <f>IF(Table2[[#This Row],[M1A]]="","",Table2[[#This Row],[M1A]]-Table2[[#This Row],[AWAL]])</f>
        <v/>
      </c>
      <c r="I1324" s="36" t="str">
        <f>IF(Table2[[#This Row],[M2A]]="","",SUM(Table2[[#This Row],[M2A]]-(IF(Table2[[#This Row],[M1A]]="",Table2[[#This Row],[AWAL]],Table2[[#This Row],[M1A]]))))</f>
        <v/>
      </c>
      <c r="J1324" s="37"/>
      <c r="K13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5" spans="1:15">
      <c r="A1325" s="33">
        <f>IF(Table2[[#This Row],[TT]]&lt;1,"",COUNT(A$2:A1324)+1)</f>
        <v>1302</v>
      </c>
      <c r="B1325" s="34" t="s">
        <v>1507</v>
      </c>
      <c r="C1325" s="35">
        <v>3</v>
      </c>
      <c r="D1325" s="35" t="s">
        <v>1508</v>
      </c>
      <c r="E13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25" s="36" t="str">
        <f>IF(Table2[[#This Row],[M1A]]="","",Table2[[#This Row],[M1A]]-Table2[[#This Row],[AWAL]])</f>
        <v/>
      </c>
      <c r="I1325" s="36" t="str">
        <f>IF(Table2[[#This Row],[M2A]]="","",SUM(Table2[[#This Row],[M2A]]-(IF(Table2[[#This Row],[M1A]]="",Table2[[#This Row],[AWAL]],Table2[[#This Row],[M1A]]))))</f>
        <v/>
      </c>
      <c r="J1325" s="37"/>
      <c r="K13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6" spans="1:15">
      <c r="A1326" s="33">
        <f>IF(Table2[[#This Row],[TT]]&lt;1,"",COUNT(A$2:A1325)+1)</f>
        <v>1303</v>
      </c>
      <c r="B1326" s="34" t="s">
        <v>1509</v>
      </c>
      <c r="C1326" s="35">
        <v>7</v>
      </c>
      <c r="D1326" s="35">
        <v>240</v>
      </c>
      <c r="E13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26" s="36" t="str">
        <f>IF(Table2[[#This Row],[M1A]]="","",Table2[[#This Row],[M1A]]-Table2[[#This Row],[AWAL]])</f>
        <v/>
      </c>
      <c r="I1326" s="36" t="str">
        <f>IF(Table2[[#This Row],[M2A]]="","",SUM(Table2[[#This Row],[M2A]]-(IF(Table2[[#This Row],[M1A]]="",Table2[[#This Row],[AWAL]],Table2[[#This Row],[M1A]]))))</f>
        <v/>
      </c>
      <c r="J1326" s="37"/>
      <c r="K13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7" spans="1:15">
      <c r="A1327" s="33">
        <f>IF(Table2[[#This Row],[TT]]&lt;1,"",COUNT(A$2:A1326)+1)</f>
        <v>1304</v>
      </c>
      <c r="B1327" s="34" t="s">
        <v>1510</v>
      </c>
      <c r="C1327" s="35">
        <v>1</v>
      </c>
      <c r="D1327" s="35">
        <v>240</v>
      </c>
      <c r="E13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7" s="36" t="str">
        <f>IF(Table2[[#This Row],[M1A]]="","",Table2[[#This Row],[M1A]]-Table2[[#This Row],[AWAL]])</f>
        <v/>
      </c>
      <c r="I1327" s="36" t="str">
        <f>IF(Table2[[#This Row],[M2A]]="","",SUM(Table2[[#This Row],[M2A]]-(IF(Table2[[#This Row],[M1A]]="",Table2[[#This Row],[AWAL]],Table2[[#This Row],[M1A]]))))</f>
        <v/>
      </c>
      <c r="J1327" s="37"/>
      <c r="K13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8" spans="1:15">
      <c r="A1328" s="33">
        <f>IF(Table2[[#This Row],[TT]]&lt;1,"",COUNT(A$2:A1327)+1)</f>
        <v>1305</v>
      </c>
      <c r="B1328" s="34" t="s">
        <v>1511</v>
      </c>
      <c r="C1328" s="35">
        <v>1</v>
      </c>
      <c r="D1328" s="35">
        <v>240</v>
      </c>
      <c r="E13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8" s="36" t="str">
        <f>IF(Table2[[#This Row],[M1A]]="","",Table2[[#This Row],[M1A]]-Table2[[#This Row],[AWAL]])</f>
        <v/>
      </c>
      <c r="I1328" s="36" t="str">
        <f>IF(Table2[[#This Row],[M2A]]="","",SUM(Table2[[#This Row],[M2A]]-(IF(Table2[[#This Row],[M1A]]="",Table2[[#This Row],[AWAL]],Table2[[#This Row],[M1A]]))))</f>
        <v/>
      </c>
      <c r="J1328" s="37"/>
      <c r="K13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29" spans="1:15">
      <c r="A1329" s="33">
        <f>IF(Table2[[#This Row],[TT]]&lt;1,"",COUNT(A$2:A1328)+1)</f>
        <v>1306</v>
      </c>
      <c r="B1329" s="34" t="s">
        <v>1512</v>
      </c>
      <c r="C1329" s="35">
        <v>4</v>
      </c>
      <c r="D1329" s="35" t="s">
        <v>178</v>
      </c>
      <c r="E13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29" s="36" t="str">
        <f>IF(Table2[[#This Row],[M1A]]="","",Table2[[#This Row],[M1A]]-Table2[[#This Row],[AWAL]])</f>
        <v/>
      </c>
      <c r="I1329" s="36" t="str">
        <f>IF(Table2[[#This Row],[M2A]]="","",SUM(Table2[[#This Row],[M2A]]-(IF(Table2[[#This Row],[M1A]]="",Table2[[#This Row],[AWAL]],Table2[[#This Row],[M1A]]))))</f>
        <v/>
      </c>
      <c r="J1329" s="37"/>
      <c r="K13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0" spans="1:15">
      <c r="A1330" s="33">
        <f>IF(Table2[[#This Row],[TT]]&lt;1,"",COUNT(A$2:A1329)+1)</f>
        <v>1307</v>
      </c>
      <c r="B1330" s="34" t="s">
        <v>1513</v>
      </c>
      <c r="C1330" s="35">
        <v>5</v>
      </c>
      <c r="D1330" s="35" t="s">
        <v>135</v>
      </c>
      <c r="E13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30" s="36" t="str">
        <f>IF(Table2[[#This Row],[M1A]]="","",Table2[[#This Row],[M1A]]-Table2[[#This Row],[AWAL]])</f>
        <v/>
      </c>
      <c r="I1330" s="36" t="str">
        <f>IF(Table2[[#This Row],[M2A]]="","",SUM(Table2[[#This Row],[M2A]]-(IF(Table2[[#This Row],[M1A]]="",Table2[[#This Row],[AWAL]],Table2[[#This Row],[M1A]]))))</f>
        <v/>
      </c>
      <c r="J1330" s="37"/>
      <c r="K13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1" spans="1:15">
      <c r="A1331" s="33">
        <f>IF(Table2[[#This Row],[TT]]&lt;1,"",COUNT(A$2:A1330)+1)</f>
        <v>1308</v>
      </c>
      <c r="B1331" s="34" t="s">
        <v>1514</v>
      </c>
      <c r="C1331" s="35">
        <v>1</v>
      </c>
      <c r="D1331" s="35">
        <v>240</v>
      </c>
      <c r="E13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1" s="36" t="str">
        <f>IF(Table2[[#This Row],[M1A]]="","",Table2[[#This Row],[M1A]]-Table2[[#This Row],[AWAL]])</f>
        <v/>
      </c>
      <c r="I1331" s="36" t="str">
        <f>IF(Table2[[#This Row],[M2A]]="","",SUM(Table2[[#This Row],[M2A]]-(IF(Table2[[#This Row],[M1A]]="",Table2[[#This Row],[AWAL]],Table2[[#This Row],[M1A]]))))</f>
        <v/>
      </c>
      <c r="J1331" s="37"/>
      <c r="K13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2" spans="1:15">
      <c r="A1332" s="33">
        <f>IF(Table2[[#This Row],[TT]]&lt;1,"",COUNT(A$2:A1331)+1)</f>
        <v>1309</v>
      </c>
      <c r="B1332" s="34" t="s">
        <v>1515</v>
      </c>
      <c r="C1332" s="35">
        <v>1</v>
      </c>
      <c r="D1332" s="35">
        <v>240</v>
      </c>
      <c r="E13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2" s="36" t="str">
        <f>IF(Table2[[#This Row],[M1A]]="","",Table2[[#This Row],[M1A]]-Table2[[#This Row],[AWAL]])</f>
        <v/>
      </c>
      <c r="I1332" s="36" t="str">
        <f>IF(Table2[[#This Row],[M2A]]="","",SUM(Table2[[#This Row],[M2A]]-(IF(Table2[[#This Row],[M1A]]="",Table2[[#This Row],[AWAL]],Table2[[#This Row],[M1A]]))))</f>
        <v/>
      </c>
      <c r="J1332" s="37"/>
      <c r="K13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3" spans="1:15">
      <c r="A1333" s="33">
        <f>IF(Table2[[#This Row],[TT]]&lt;1,"",COUNT(A$2:A1332)+1)</f>
        <v>1310</v>
      </c>
      <c r="B1333" s="34" t="s">
        <v>1516</v>
      </c>
      <c r="C1333" s="35">
        <v>1</v>
      </c>
      <c r="D1333" s="35">
        <v>0</v>
      </c>
      <c r="E13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3" s="36" t="str">
        <f>IF(Table2[[#This Row],[M1A]]="","",Table2[[#This Row],[M1A]]-Table2[[#This Row],[AWAL]])</f>
        <v/>
      </c>
      <c r="I1333" s="36" t="str">
        <f>IF(Table2[[#This Row],[M2A]]="","",SUM(Table2[[#This Row],[M2A]]-(IF(Table2[[#This Row],[M1A]]="",Table2[[#This Row],[AWAL]],Table2[[#This Row],[M1A]]))))</f>
        <v/>
      </c>
      <c r="J1333" s="37"/>
      <c r="K13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4" spans="1:15">
      <c r="A1334" s="33">
        <f>IF(Table2[[#This Row],[TT]]&lt;1,"",COUNT(A$2:A1333)+1)</f>
        <v>1311</v>
      </c>
      <c r="B1334" s="34" t="s">
        <v>2987</v>
      </c>
      <c r="C1334" s="35">
        <v>26</v>
      </c>
      <c r="D1334" s="35" t="s">
        <v>2920</v>
      </c>
      <c r="E13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334" s="36">
        <v>34</v>
      </c>
      <c r="G1334" s="36">
        <f>IF(Table2[[#This Row],[M1A]]="","",Table2[[#This Row],[M1A]]-Table2[[#This Row],[AWAL]])</f>
        <v>8</v>
      </c>
      <c r="I1334" s="36" t="str">
        <f>IF(Table2[[#This Row],[M2A]]="","",SUM(Table2[[#This Row],[M2A]]-(IF(Table2[[#This Row],[M1A]]="",Table2[[#This Row],[AWAL]],Table2[[#This Row],[M1A]]))))</f>
        <v/>
      </c>
      <c r="J1334" s="37"/>
      <c r="K13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M1:T(8)  </v>
      </c>
      <c r="O13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M1+8 </v>
      </c>
    </row>
    <row r="1335" spans="1:15">
      <c r="A1335" s="33">
        <f>IF(Table2[[#This Row],[TT]]&lt;1,"",COUNT(A$2:A1334)+1)</f>
        <v>1312</v>
      </c>
      <c r="B1335" s="34" t="s">
        <v>2988</v>
      </c>
      <c r="C1335" s="35">
        <v>26</v>
      </c>
      <c r="D1335" s="35" t="s">
        <v>2920</v>
      </c>
      <c r="E13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1335" s="36">
        <v>24</v>
      </c>
      <c r="G1335" s="36">
        <f>IF(Table2[[#This Row],[M1A]]="","",Table2[[#This Row],[M1A]]-Table2[[#This Row],[AWAL]])</f>
        <v>-2</v>
      </c>
      <c r="I1335" s="36" t="str">
        <f>IF(Table2[[#This Row],[M2A]]="","",SUM(Table2[[#This Row],[M2A]]-(IF(Table2[[#This Row],[M1A]]="",Table2[[#This Row],[AWAL]],Table2[[#This Row],[M1A]]))))</f>
        <v/>
      </c>
      <c r="J1335" s="37"/>
      <c r="K13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3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336" spans="1:15">
      <c r="A1336" s="33">
        <f>IF(Table2[[#This Row],[TT]]&lt;1,"",COUNT(A$2:A1335)+1)</f>
        <v>1313</v>
      </c>
      <c r="B1336" s="34" t="s">
        <v>1517</v>
      </c>
      <c r="C1336" s="35">
        <v>2</v>
      </c>
      <c r="D1336" s="35">
        <v>240</v>
      </c>
      <c r="E13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6" s="36" t="str">
        <f>IF(Table2[[#This Row],[M1A]]="","",Table2[[#This Row],[M1A]]-Table2[[#This Row],[AWAL]])</f>
        <v/>
      </c>
      <c r="I1336" s="36" t="str">
        <f>IF(Table2[[#This Row],[M2A]]="","",SUM(Table2[[#This Row],[M2A]]-(IF(Table2[[#This Row],[M1A]]="",Table2[[#This Row],[AWAL]],Table2[[#This Row],[M1A]]))))</f>
        <v/>
      </c>
      <c r="J1336" s="37"/>
      <c r="K13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7" spans="1:15">
      <c r="A1337" s="33">
        <f>IF(Table2[[#This Row],[TT]]&lt;1,"",COUNT(A$2:A1336)+1)</f>
        <v>1314</v>
      </c>
      <c r="B1337" s="34" t="s">
        <v>1518</v>
      </c>
      <c r="C1337" s="35">
        <v>1</v>
      </c>
      <c r="D1337" s="35" t="s">
        <v>120</v>
      </c>
      <c r="E13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7" s="36" t="str">
        <f>IF(Table2[[#This Row],[M1A]]="","",Table2[[#This Row],[M1A]]-Table2[[#This Row],[AWAL]])</f>
        <v/>
      </c>
      <c r="I1337" s="36" t="str">
        <f>IF(Table2[[#This Row],[M2A]]="","",SUM(Table2[[#This Row],[M2A]]-(IF(Table2[[#This Row],[M1A]]="",Table2[[#This Row],[AWAL]],Table2[[#This Row],[M1A]]))))</f>
        <v/>
      </c>
      <c r="J1337" s="37"/>
      <c r="K13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8" spans="1:15">
      <c r="A1338" s="33">
        <f>IF(Table2[[#This Row],[TT]]&lt;1,"",COUNT(A$2:A1337)+1)</f>
        <v>1315</v>
      </c>
      <c r="B1338" s="34" t="s">
        <v>1519</v>
      </c>
      <c r="C1338" s="35">
        <v>3</v>
      </c>
      <c r="D1338" s="35" t="s">
        <v>135</v>
      </c>
      <c r="E13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38" s="36" t="str">
        <f>IF(Table2[[#This Row],[M1A]]="","",Table2[[#This Row],[M1A]]-Table2[[#This Row],[AWAL]])</f>
        <v/>
      </c>
      <c r="I1338" s="36" t="str">
        <f>IF(Table2[[#This Row],[M2A]]="","",SUM(Table2[[#This Row],[M2A]]-(IF(Table2[[#This Row],[M1A]]="",Table2[[#This Row],[AWAL]],Table2[[#This Row],[M1A]]))))</f>
        <v/>
      </c>
      <c r="J1338" s="37"/>
      <c r="K13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39" spans="1:15">
      <c r="A1339" s="33">
        <f>IF(Table2[[#This Row],[TT]]&lt;1,"",COUNT(A$2:A1338)+1)</f>
        <v>1316</v>
      </c>
      <c r="B1339" s="34" t="s">
        <v>1520</v>
      </c>
      <c r="C1339" s="35">
        <v>2</v>
      </c>
      <c r="D1339" s="35" t="s">
        <v>135</v>
      </c>
      <c r="E13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9" s="36" t="str">
        <f>IF(Table2[[#This Row],[M1A]]="","",Table2[[#This Row],[M1A]]-Table2[[#This Row],[AWAL]])</f>
        <v/>
      </c>
      <c r="I1339" s="36" t="str">
        <f>IF(Table2[[#This Row],[M2A]]="","",SUM(Table2[[#This Row],[M2A]]-(IF(Table2[[#This Row],[M1A]]="",Table2[[#This Row],[AWAL]],Table2[[#This Row],[M1A]]))))</f>
        <v/>
      </c>
      <c r="J1339" s="37"/>
      <c r="K13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0" spans="1:15">
      <c r="A1340" s="33">
        <f>IF(Table2[[#This Row],[TT]]&lt;1,"",COUNT(A$2:A1339)+1)</f>
        <v>1317</v>
      </c>
      <c r="B1340" s="34" t="s">
        <v>1521</v>
      </c>
      <c r="C1340" s="35">
        <v>4</v>
      </c>
      <c r="D1340" s="35" t="s">
        <v>86</v>
      </c>
      <c r="E13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340" s="36">
        <v>3</v>
      </c>
      <c r="G1340" s="36">
        <f>IF(Table2[[#This Row],[M1A]]="","",Table2[[#This Row],[M1A]]-Table2[[#This Row],[AWAL]])</f>
        <v>-1</v>
      </c>
      <c r="I1340" s="36" t="str">
        <f>IF(Table2[[#This Row],[M2A]]="","",SUM(Table2[[#This Row],[M2A]]-(IF(Table2[[#This Row],[M1A]]="",Table2[[#This Row],[AWAL]],Table2[[#This Row],[M1A]]))))</f>
        <v/>
      </c>
      <c r="J1340" s="37"/>
      <c r="K13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3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341" spans="1:15">
      <c r="A1341" s="33">
        <f>IF(Table2[[#This Row],[TT]]&lt;1,"",COUNT(A$2:A1340)+1)</f>
        <v>1318</v>
      </c>
      <c r="B1341" s="34" t="s">
        <v>1522</v>
      </c>
      <c r="C1341" s="35">
        <v>12</v>
      </c>
      <c r="D1341" s="35" t="s">
        <v>120</v>
      </c>
      <c r="E13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41" s="36" t="str">
        <f>IF(Table2[[#This Row],[M1A]]="","",Table2[[#This Row],[M1A]]-Table2[[#This Row],[AWAL]])</f>
        <v/>
      </c>
      <c r="I1341" s="36" t="str">
        <f>IF(Table2[[#This Row],[M2A]]="","",SUM(Table2[[#This Row],[M2A]]-(IF(Table2[[#This Row],[M1A]]="",Table2[[#This Row],[AWAL]],Table2[[#This Row],[M1A]]))))</f>
        <v/>
      </c>
      <c r="J1341" s="37"/>
      <c r="K13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2" spans="1:15">
      <c r="A1342" s="33">
        <f>IF(Table2[[#This Row],[TT]]&lt;1,"",COUNT(A$2:A1341)+1)</f>
        <v>1319</v>
      </c>
      <c r="B1342" s="34" t="s">
        <v>1523</v>
      </c>
      <c r="C1342" s="35">
        <v>3</v>
      </c>
      <c r="D1342" s="35" t="s">
        <v>958</v>
      </c>
      <c r="E13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2" s="36" t="str">
        <f>IF(Table2[[#This Row],[M1A]]="","",Table2[[#This Row],[M1A]]-Table2[[#This Row],[AWAL]])</f>
        <v/>
      </c>
      <c r="I1342" s="36" t="str">
        <f>IF(Table2[[#This Row],[M2A]]="","",SUM(Table2[[#This Row],[M2A]]-(IF(Table2[[#This Row],[M1A]]="",Table2[[#This Row],[AWAL]],Table2[[#This Row],[M1A]]))))</f>
        <v/>
      </c>
      <c r="J1342" s="37"/>
      <c r="K13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3" spans="1:15">
      <c r="A1343" s="33">
        <f>IF(Table2[[#This Row],[TT]]&lt;1,"",COUNT(A$2:A1342)+1)</f>
        <v>1320</v>
      </c>
      <c r="B1343" s="34" t="s">
        <v>1524</v>
      </c>
      <c r="C1343" s="35">
        <v>3</v>
      </c>
      <c r="D1343" s="35" t="s">
        <v>178</v>
      </c>
      <c r="E13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3" s="36" t="str">
        <f>IF(Table2[[#This Row],[M1A]]="","",Table2[[#This Row],[M1A]]-Table2[[#This Row],[AWAL]])</f>
        <v/>
      </c>
      <c r="I1343" s="36" t="str">
        <f>IF(Table2[[#This Row],[M2A]]="","",SUM(Table2[[#This Row],[M2A]]-(IF(Table2[[#This Row],[M1A]]="",Table2[[#This Row],[AWAL]],Table2[[#This Row],[M1A]]))))</f>
        <v/>
      </c>
      <c r="J1343" s="37"/>
      <c r="K13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4" spans="1:15">
      <c r="A1344" s="33">
        <f>IF(Table2[[#This Row],[TT]]&lt;1,"",COUNT(A$2:A1343)+1)</f>
        <v>1321</v>
      </c>
      <c r="B1344" s="34" t="s">
        <v>1525</v>
      </c>
      <c r="C1344" s="35">
        <v>3</v>
      </c>
      <c r="D1344" s="35" t="s">
        <v>19</v>
      </c>
      <c r="E13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4" s="36" t="str">
        <f>IF(Table2[[#This Row],[M1A]]="","",Table2[[#This Row],[M1A]]-Table2[[#This Row],[AWAL]])</f>
        <v/>
      </c>
      <c r="I1344" s="36" t="str">
        <f>IF(Table2[[#This Row],[M2A]]="","",SUM(Table2[[#This Row],[M2A]]-(IF(Table2[[#This Row],[M1A]]="",Table2[[#This Row],[AWAL]],Table2[[#This Row],[M1A]]))))</f>
        <v/>
      </c>
      <c r="J1344" s="37"/>
      <c r="K13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5" spans="1:15">
      <c r="A1345" s="33">
        <f>IF(Table2[[#This Row],[TT]]&lt;1,"",COUNT(A$2:A1344)+1)</f>
        <v>1322</v>
      </c>
      <c r="B1345" s="34" t="s">
        <v>1526</v>
      </c>
      <c r="C1345" s="35">
        <v>2</v>
      </c>
      <c r="D1345" s="35" t="s">
        <v>135</v>
      </c>
      <c r="E13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45" s="36" t="str">
        <f>IF(Table2[[#This Row],[M1A]]="","",Table2[[#This Row],[M1A]]-Table2[[#This Row],[AWAL]])</f>
        <v/>
      </c>
      <c r="I1345" s="36" t="str">
        <f>IF(Table2[[#This Row],[M2A]]="","",SUM(Table2[[#This Row],[M2A]]-(IF(Table2[[#This Row],[M1A]]="",Table2[[#This Row],[AWAL]],Table2[[#This Row],[M1A]]))))</f>
        <v/>
      </c>
      <c r="J1345" s="37"/>
      <c r="K13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6" spans="1:15">
      <c r="A1346" s="33">
        <f>IF(Table2[[#This Row],[TT]]&lt;1,"",COUNT(A$2:A1345)+1)</f>
        <v>1323</v>
      </c>
      <c r="B1346" s="34" t="s">
        <v>1527</v>
      </c>
      <c r="C1346" s="35">
        <v>16</v>
      </c>
      <c r="D1346" s="35" t="s">
        <v>178</v>
      </c>
      <c r="E13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346" s="36" t="str">
        <f>IF(Table2[[#This Row],[M1A]]="","",Table2[[#This Row],[M1A]]-Table2[[#This Row],[AWAL]])</f>
        <v/>
      </c>
      <c r="I1346" s="36" t="str">
        <f>IF(Table2[[#This Row],[M2A]]="","",SUM(Table2[[#This Row],[M2A]]-(IF(Table2[[#This Row],[M1A]]="",Table2[[#This Row],[AWAL]],Table2[[#This Row],[M1A]]))))</f>
        <v/>
      </c>
      <c r="J1346" s="37"/>
      <c r="K13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7" spans="1:15">
      <c r="A1347" s="33">
        <f>IF(Table2[[#This Row],[TT]]&lt;1,"",COUNT(A$2:A1346)+1)</f>
        <v>1324</v>
      </c>
      <c r="B1347" s="34" t="s">
        <v>1528</v>
      </c>
      <c r="C1347" s="35">
        <v>29</v>
      </c>
      <c r="D1347" s="35" t="s">
        <v>39</v>
      </c>
      <c r="E13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347" s="36" t="str">
        <f>IF(Table2[[#This Row],[M1A]]="","",Table2[[#This Row],[M1A]]-Table2[[#This Row],[AWAL]])</f>
        <v/>
      </c>
      <c r="I1347" s="36" t="str">
        <f>IF(Table2[[#This Row],[M2A]]="","",SUM(Table2[[#This Row],[M2A]]-(IF(Table2[[#This Row],[M1A]]="",Table2[[#This Row],[AWAL]],Table2[[#This Row],[M1A]]))))</f>
        <v/>
      </c>
      <c r="J1347" s="37"/>
      <c r="K13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8" spans="1:15">
      <c r="A1348" s="33">
        <f>IF(Table2[[#This Row],[TT]]&lt;1,"",COUNT(A$2:A1347)+1)</f>
        <v>1325</v>
      </c>
      <c r="B1348" s="34" t="s">
        <v>1529</v>
      </c>
      <c r="C1348" s="35">
        <v>3</v>
      </c>
      <c r="D1348" s="35" t="s">
        <v>34</v>
      </c>
      <c r="E13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8" s="36" t="str">
        <f>IF(Table2[[#This Row],[M1A]]="","",Table2[[#This Row],[M1A]]-Table2[[#This Row],[AWAL]])</f>
        <v/>
      </c>
      <c r="I1348" s="36" t="str">
        <f>IF(Table2[[#This Row],[M2A]]="","",SUM(Table2[[#This Row],[M2A]]-(IF(Table2[[#This Row],[M1A]]="",Table2[[#This Row],[AWAL]],Table2[[#This Row],[M1A]]))))</f>
        <v/>
      </c>
      <c r="J1348" s="37"/>
      <c r="K13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49" spans="1:15">
      <c r="A1349" s="33">
        <f>IF(Table2[[#This Row],[TT]]&lt;1,"",COUNT(A$2:A1348)+1)</f>
        <v>1326</v>
      </c>
      <c r="B1349" s="34" t="s">
        <v>1530</v>
      </c>
      <c r="C1349" s="35">
        <v>3</v>
      </c>
      <c r="D1349" s="35" t="s">
        <v>135</v>
      </c>
      <c r="E13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9" s="36" t="str">
        <f>IF(Table2[[#This Row],[M1A]]="","",Table2[[#This Row],[M1A]]-Table2[[#This Row],[AWAL]])</f>
        <v/>
      </c>
      <c r="I1349" s="36" t="str">
        <f>IF(Table2[[#This Row],[M2A]]="","",SUM(Table2[[#This Row],[M2A]]-(IF(Table2[[#This Row],[M1A]]="",Table2[[#This Row],[AWAL]],Table2[[#This Row],[M1A]]))))</f>
        <v/>
      </c>
      <c r="J1349" s="37"/>
      <c r="K13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0" spans="1:15">
      <c r="A1350" s="33">
        <f>IF(Table2[[#This Row],[TT]]&lt;1,"",COUNT(A$2:A1349)+1)</f>
        <v>1327</v>
      </c>
      <c r="B1350" s="34" t="s">
        <v>2634</v>
      </c>
      <c r="C1350" s="35">
        <v>6</v>
      </c>
      <c r="D1350" s="35" t="s">
        <v>2920</v>
      </c>
      <c r="E13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350" s="36" t="str">
        <f>IF(Table2[[#This Row],[M1A]]="","",Table2[[#This Row],[M1A]]-Table2[[#This Row],[AWAL]])</f>
        <v/>
      </c>
      <c r="I1350" s="36" t="str">
        <f>IF(Table2[[#This Row],[M2A]]="","",SUM(Table2[[#This Row],[M2A]]-(IF(Table2[[#This Row],[M1A]]="",Table2[[#This Row],[AWAL]],Table2[[#This Row],[M1A]]))))</f>
        <v/>
      </c>
      <c r="J1350" s="37"/>
      <c r="K13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1" spans="1:15">
      <c r="A1351" s="33">
        <f>IF(Table2[[#This Row],[TT]]&lt;1,"",COUNT(A$2:A1350)+1)</f>
        <v>1328</v>
      </c>
      <c r="B1351" s="34" t="s">
        <v>2635</v>
      </c>
      <c r="C1351" s="35">
        <v>12</v>
      </c>
      <c r="D1351" s="35" t="s">
        <v>2920</v>
      </c>
      <c r="E13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51" s="36" t="str">
        <f>IF(Table2[[#This Row],[M1A]]="","",Table2[[#This Row],[M1A]]-Table2[[#This Row],[AWAL]])</f>
        <v/>
      </c>
      <c r="I1351" s="36" t="str">
        <f>IF(Table2[[#This Row],[M2A]]="","",SUM(Table2[[#This Row],[M2A]]-(IF(Table2[[#This Row],[M1A]]="",Table2[[#This Row],[AWAL]],Table2[[#This Row],[M1A]]))))</f>
        <v/>
      </c>
      <c r="J1351" s="37"/>
      <c r="K13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2" spans="1:15">
      <c r="A1352" s="33">
        <f>IF(Table2[[#This Row],[TT]]&lt;1,"",COUNT(A$2:A1351)+1)</f>
        <v>1329</v>
      </c>
      <c r="B1352" s="34" t="s">
        <v>1531</v>
      </c>
      <c r="C1352" s="35">
        <v>2</v>
      </c>
      <c r="D1352" s="35" t="s">
        <v>38</v>
      </c>
      <c r="E13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52" s="36" t="str">
        <f>IF(Table2[[#This Row],[M1A]]="","",Table2[[#This Row],[M1A]]-Table2[[#This Row],[AWAL]])</f>
        <v/>
      </c>
      <c r="I1352" s="36" t="str">
        <f>IF(Table2[[#This Row],[M2A]]="","",SUM(Table2[[#This Row],[M2A]]-(IF(Table2[[#This Row],[M1A]]="",Table2[[#This Row],[AWAL]],Table2[[#This Row],[M1A]]))))</f>
        <v/>
      </c>
      <c r="J1352" s="37"/>
      <c r="K13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3" spans="1:15">
      <c r="A1353" s="33">
        <f>IF(Table2[[#This Row],[TT]]&lt;1,"",COUNT(A$2:A1352)+1)</f>
        <v>1330</v>
      </c>
      <c r="B1353" s="34" t="s">
        <v>1532</v>
      </c>
      <c r="C1353" s="35">
        <v>3</v>
      </c>
      <c r="D1353" s="35" t="s">
        <v>11</v>
      </c>
      <c r="E13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3" s="36" t="str">
        <f>IF(Table2[[#This Row],[M1A]]="","",Table2[[#This Row],[M1A]]-Table2[[#This Row],[AWAL]])</f>
        <v/>
      </c>
      <c r="I1353" s="36" t="str">
        <f>IF(Table2[[#This Row],[M2A]]="","",SUM(Table2[[#This Row],[M2A]]-(IF(Table2[[#This Row],[M1A]]="",Table2[[#This Row],[AWAL]],Table2[[#This Row],[M1A]]))))</f>
        <v/>
      </c>
      <c r="J1353" s="37"/>
      <c r="K13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4" spans="1:15">
      <c r="A1354" s="33">
        <f>IF(Table2[[#This Row],[TT]]&lt;1,"",COUNT(A$2:A1353)+1)</f>
        <v>1331</v>
      </c>
      <c r="B1354" s="34" t="s">
        <v>1533</v>
      </c>
      <c r="C1354" s="35">
        <v>1</v>
      </c>
      <c r="D1354" s="35">
        <v>240</v>
      </c>
      <c r="E13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54" s="36" t="str">
        <f>IF(Table2[[#This Row],[M1A]]="","",Table2[[#This Row],[M1A]]-Table2[[#This Row],[AWAL]])</f>
        <v/>
      </c>
      <c r="I1354" s="36" t="str">
        <f>IF(Table2[[#This Row],[M2A]]="","",SUM(Table2[[#This Row],[M2A]]-(IF(Table2[[#This Row],[M1A]]="",Table2[[#This Row],[AWAL]],Table2[[#This Row],[M1A]]))))</f>
        <v/>
      </c>
      <c r="J1354" s="37"/>
      <c r="K13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5" spans="1:15">
      <c r="A1355" s="33">
        <f>IF(Table2[[#This Row],[TT]]&lt;1,"",COUNT(A$2:A1354)+1)</f>
        <v>1332</v>
      </c>
      <c r="B1355" s="34" t="s">
        <v>2652</v>
      </c>
      <c r="C1355" s="35">
        <v>7</v>
      </c>
      <c r="D1355" s="35" t="s">
        <v>2906</v>
      </c>
      <c r="E13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55" s="36" t="str">
        <f>IF(Table2[[#This Row],[M1A]]="","",Table2[[#This Row],[M1A]]-Table2[[#This Row],[AWAL]])</f>
        <v/>
      </c>
      <c r="I1355" s="36" t="str">
        <f>IF(Table2[[#This Row],[M2A]]="","",SUM(Table2[[#This Row],[M2A]]-(IF(Table2[[#This Row],[M1A]]="",Table2[[#This Row],[AWAL]],Table2[[#This Row],[M1A]]))))</f>
        <v/>
      </c>
      <c r="J1355" s="37"/>
      <c r="K13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6" spans="1:15">
      <c r="A1356" s="33">
        <f>IF(Table2[[#This Row],[TT]]&lt;1,"",COUNT(A$2:A1355)+1)</f>
        <v>1333</v>
      </c>
      <c r="B1356" s="34" t="s">
        <v>1534</v>
      </c>
      <c r="C1356" s="35">
        <v>10</v>
      </c>
      <c r="D1356" s="35" t="s">
        <v>178</v>
      </c>
      <c r="E13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56" s="36" t="str">
        <f>IF(Table2[[#This Row],[M1A]]="","",Table2[[#This Row],[M1A]]-Table2[[#This Row],[AWAL]])</f>
        <v/>
      </c>
      <c r="I1356" s="36" t="str">
        <f>IF(Table2[[#This Row],[M2A]]="","",SUM(Table2[[#This Row],[M2A]]-(IF(Table2[[#This Row],[M1A]]="",Table2[[#This Row],[AWAL]],Table2[[#This Row],[M1A]]))))</f>
        <v/>
      </c>
      <c r="J1356" s="37"/>
      <c r="K13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7" spans="1:15">
      <c r="A1357" s="33">
        <f>IF(Table2[[#This Row],[TT]]&lt;1,"",COUNT(A$2:A1356)+1)</f>
        <v>1334</v>
      </c>
      <c r="B1357" s="34" t="s">
        <v>2653</v>
      </c>
      <c r="C1357" s="35">
        <v>5</v>
      </c>
      <c r="D1357" s="35" t="s">
        <v>2906</v>
      </c>
      <c r="E13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57" s="36" t="str">
        <f>IF(Table2[[#This Row],[M1A]]="","",Table2[[#This Row],[M1A]]-Table2[[#This Row],[AWAL]])</f>
        <v/>
      </c>
      <c r="I1357" s="36" t="str">
        <f>IF(Table2[[#This Row],[M2A]]="","",SUM(Table2[[#This Row],[M2A]]-(IF(Table2[[#This Row],[M1A]]="",Table2[[#This Row],[AWAL]],Table2[[#This Row],[M1A]]))))</f>
        <v/>
      </c>
      <c r="J1357" s="37"/>
      <c r="K13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8" spans="1:15">
      <c r="A1358" s="33">
        <f>IF(Table2[[#This Row],[TT]]&lt;1,"",COUNT(A$2:A1357)+1)</f>
        <v>1335</v>
      </c>
      <c r="B1358" s="34" t="s">
        <v>2871</v>
      </c>
      <c r="C1358" s="35">
        <v>7</v>
      </c>
      <c r="D1358" s="35" t="s">
        <v>2906</v>
      </c>
      <c r="E13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58" s="36" t="str">
        <f>IF(Table2[[#This Row],[M1A]]="","",Table2[[#This Row],[M1A]]-Table2[[#This Row],[AWAL]])</f>
        <v/>
      </c>
      <c r="I1358" s="36" t="str">
        <f>IF(Table2[[#This Row],[M2A]]="","",SUM(Table2[[#This Row],[M2A]]-(IF(Table2[[#This Row],[M1A]]="",Table2[[#This Row],[AWAL]],Table2[[#This Row],[M1A]]))))</f>
        <v/>
      </c>
      <c r="J1358" s="37"/>
      <c r="K13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59" spans="1:15">
      <c r="A1359" s="33">
        <f>IF(Table2[[#This Row],[TT]]&lt;1,"",COUNT(A$2:A1358)+1)</f>
        <v>1336</v>
      </c>
      <c r="B1359" s="34" t="s">
        <v>2872</v>
      </c>
      <c r="C1359" s="35">
        <v>3</v>
      </c>
      <c r="D1359" s="35" t="s">
        <v>2906</v>
      </c>
      <c r="E13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9" s="36" t="str">
        <f>IF(Table2[[#This Row],[M1A]]="","",Table2[[#This Row],[M1A]]-Table2[[#This Row],[AWAL]])</f>
        <v/>
      </c>
      <c r="I1359" s="36" t="str">
        <f>IF(Table2[[#This Row],[M2A]]="","",SUM(Table2[[#This Row],[M2A]]-(IF(Table2[[#This Row],[M1A]]="",Table2[[#This Row],[AWAL]],Table2[[#This Row],[M1A]]))))</f>
        <v/>
      </c>
      <c r="J1359" s="37"/>
      <c r="K13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0" spans="1:15">
      <c r="A1360" s="33">
        <f>IF(Table2[[#This Row],[TT]]&lt;1,"",COUNT(A$2:A1359)+1)</f>
        <v>1337</v>
      </c>
      <c r="B1360" s="34" t="s">
        <v>2873</v>
      </c>
      <c r="C1360" s="35">
        <v>13</v>
      </c>
      <c r="D1360" s="35" t="s">
        <v>2906</v>
      </c>
      <c r="E13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60" s="36" t="str">
        <f>IF(Table2[[#This Row],[M1A]]="","",Table2[[#This Row],[M1A]]-Table2[[#This Row],[AWAL]])</f>
        <v/>
      </c>
      <c r="I1360" s="36" t="str">
        <f>IF(Table2[[#This Row],[M2A]]="","",SUM(Table2[[#This Row],[M2A]]-(IF(Table2[[#This Row],[M1A]]="",Table2[[#This Row],[AWAL]],Table2[[#This Row],[M1A]]))))</f>
        <v/>
      </c>
      <c r="J1360" s="37"/>
      <c r="K13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1" spans="1:15">
      <c r="A1361" s="33">
        <f>IF(Table2[[#This Row],[TT]]&lt;1,"",COUNT(A$2:A1360)+1)</f>
        <v>1338</v>
      </c>
      <c r="B1361" s="34" t="s">
        <v>2874</v>
      </c>
      <c r="C1361" s="35">
        <v>3</v>
      </c>
      <c r="D1361" s="35" t="s">
        <v>2906</v>
      </c>
      <c r="E13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1" s="36" t="str">
        <f>IF(Table2[[#This Row],[M1A]]="","",Table2[[#This Row],[M1A]]-Table2[[#This Row],[AWAL]])</f>
        <v/>
      </c>
      <c r="I1361" s="36" t="str">
        <f>IF(Table2[[#This Row],[M2A]]="","",SUM(Table2[[#This Row],[M2A]]-(IF(Table2[[#This Row],[M1A]]="",Table2[[#This Row],[AWAL]],Table2[[#This Row],[M1A]]))))</f>
        <v/>
      </c>
      <c r="J1361" s="37"/>
      <c r="K13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2" spans="1:15">
      <c r="A1362" s="33">
        <f>IF(Table2[[#This Row],[TT]]&lt;1,"",COUNT(A$2:A1361)+1)</f>
        <v>1339</v>
      </c>
      <c r="B1362" s="34" t="s">
        <v>1535</v>
      </c>
      <c r="C1362" s="35">
        <v>3</v>
      </c>
      <c r="D1362" s="35" t="s">
        <v>28</v>
      </c>
      <c r="E13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2" s="36" t="str">
        <f>IF(Table2[[#This Row],[M1A]]="","",Table2[[#This Row],[M1A]]-Table2[[#This Row],[AWAL]])</f>
        <v/>
      </c>
      <c r="I1362" s="36" t="str">
        <f>IF(Table2[[#This Row],[M2A]]="","",SUM(Table2[[#This Row],[M2A]]-(IF(Table2[[#This Row],[M1A]]="",Table2[[#This Row],[AWAL]],Table2[[#This Row],[M1A]]))))</f>
        <v/>
      </c>
      <c r="J1362" s="37"/>
      <c r="K13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3" spans="1:15">
      <c r="A1363" s="33">
        <f>IF(Table2[[#This Row],[TT]]&lt;1,"",COUNT(A$2:A1362)+1)</f>
        <v>1340</v>
      </c>
      <c r="B1363" s="34" t="s">
        <v>1536</v>
      </c>
      <c r="C1363" s="35">
        <v>3</v>
      </c>
      <c r="D1363" s="35" t="s">
        <v>28</v>
      </c>
      <c r="E13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3" s="36" t="str">
        <f>IF(Table2[[#This Row],[M1A]]="","",Table2[[#This Row],[M1A]]-Table2[[#This Row],[AWAL]])</f>
        <v/>
      </c>
      <c r="I1363" s="36" t="str">
        <f>IF(Table2[[#This Row],[M2A]]="","",SUM(Table2[[#This Row],[M2A]]-(IF(Table2[[#This Row],[M1A]]="",Table2[[#This Row],[AWAL]],Table2[[#This Row],[M1A]]))))</f>
        <v/>
      </c>
      <c r="J1363" s="37"/>
      <c r="K13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4" spans="1:15">
      <c r="A1364" s="33">
        <f>IF(Table2[[#This Row],[TT]]&lt;1,"",COUNT(A$2:A1363)+1)</f>
        <v>1341</v>
      </c>
      <c r="B1364" s="34" t="s">
        <v>1537</v>
      </c>
      <c r="C1364" s="35">
        <v>20</v>
      </c>
      <c r="D1364" s="35">
        <v>240</v>
      </c>
      <c r="E13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364" s="36" t="str">
        <f>IF(Table2[[#This Row],[M1A]]="","",Table2[[#This Row],[M1A]]-Table2[[#This Row],[AWAL]])</f>
        <v/>
      </c>
      <c r="I1364" s="36" t="str">
        <f>IF(Table2[[#This Row],[M2A]]="","",SUM(Table2[[#This Row],[M2A]]-(IF(Table2[[#This Row],[M1A]]="",Table2[[#This Row],[AWAL]],Table2[[#This Row],[M1A]]))))</f>
        <v/>
      </c>
      <c r="J1364" s="37"/>
      <c r="K13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5" spans="1:15">
      <c r="A1365" s="33">
        <f>IF(Table2[[#This Row],[TT]]&lt;1,"",COUNT(A$2:A1364)+1)</f>
        <v>1342</v>
      </c>
      <c r="B1365" s="34" t="s">
        <v>1538</v>
      </c>
      <c r="C1365" s="35">
        <v>2</v>
      </c>
      <c r="D1365" s="35" t="s">
        <v>145</v>
      </c>
      <c r="E13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65" s="36" t="str">
        <f>IF(Table2[[#This Row],[M1A]]="","",Table2[[#This Row],[M1A]]-Table2[[#This Row],[AWAL]])</f>
        <v/>
      </c>
      <c r="I1365" s="36" t="str">
        <f>IF(Table2[[#This Row],[M2A]]="","",SUM(Table2[[#This Row],[M2A]]-(IF(Table2[[#This Row],[M1A]]="",Table2[[#This Row],[AWAL]],Table2[[#This Row],[M1A]]))))</f>
        <v/>
      </c>
      <c r="J1365" s="37"/>
      <c r="K13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6" spans="1:15">
      <c r="A1366" s="33">
        <f>IF(Table2[[#This Row],[TT]]&lt;1,"",COUNT(A$2:A1365)+1)</f>
        <v>1343</v>
      </c>
      <c r="B1366" s="34" t="s">
        <v>1539</v>
      </c>
      <c r="C1366" s="35">
        <v>2</v>
      </c>
      <c r="D1366" s="35">
        <v>240</v>
      </c>
      <c r="E13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66" s="36" t="str">
        <f>IF(Table2[[#This Row],[M1A]]="","",Table2[[#This Row],[M1A]]-Table2[[#This Row],[AWAL]])</f>
        <v/>
      </c>
      <c r="I1366" s="36" t="str">
        <f>IF(Table2[[#This Row],[M2A]]="","",SUM(Table2[[#This Row],[M2A]]-(IF(Table2[[#This Row],[M1A]]="",Table2[[#This Row],[AWAL]],Table2[[#This Row],[M1A]]))))</f>
        <v/>
      </c>
      <c r="J1366" s="37"/>
      <c r="K13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7" spans="1:15">
      <c r="A1367" s="33">
        <f>IF(Table2[[#This Row],[TT]]&lt;1,"",COUNT(A$2:A1366)+1)</f>
        <v>1344</v>
      </c>
      <c r="B1367" s="34" t="s">
        <v>2669</v>
      </c>
      <c r="C1367" s="35">
        <v>12</v>
      </c>
      <c r="D1367" s="35">
        <v>240</v>
      </c>
      <c r="E13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67" s="36" t="str">
        <f>IF(Table2[[#This Row],[M1A]]="","",Table2[[#This Row],[M1A]]-Table2[[#This Row],[AWAL]])</f>
        <v/>
      </c>
      <c r="I1367" s="36" t="str">
        <f>IF(Table2[[#This Row],[M2A]]="","",SUM(Table2[[#This Row],[M2A]]-(IF(Table2[[#This Row],[M1A]]="",Table2[[#This Row],[AWAL]],Table2[[#This Row],[M1A]]))))</f>
        <v/>
      </c>
      <c r="J1367" s="37"/>
      <c r="K13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8" spans="1:15">
      <c r="A1368" s="33">
        <f>IF(Table2[[#This Row],[TT]]&lt;1,"",COUNT(A$2:A1367)+1)</f>
        <v>1345</v>
      </c>
      <c r="B1368" s="34" t="s">
        <v>1540</v>
      </c>
      <c r="C1368" s="35">
        <v>8</v>
      </c>
      <c r="D1368" s="35">
        <v>240</v>
      </c>
      <c r="E13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68" s="36" t="str">
        <f>IF(Table2[[#This Row],[M1A]]="","",Table2[[#This Row],[M1A]]-Table2[[#This Row],[AWAL]])</f>
        <v/>
      </c>
      <c r="I1368" s="36" t="str">
        <f>IF(Table2[[#This Row],[M2A]]="","",SUM(Table2[[#This Row],[M2A]]-(IF(Table2[[#This Row],[M1A]]="",Table2[[#This Row],[AWAL]],Table2[[#This Row],[M1A]]))))</f>
        <v/>
      </c>
      <c r="J1368" s="37"/>
      <c r="K13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69" spans="1:15">
      <c r="A1369" s="33">
        <f>IF(Table2[[#This Row],[TT]]&lt;1,"",COUNT(A$2:A1368)+1)</f>
        <v>1346</v>
      </c>
      <c r="B1369" s="34" t="s">
        <v>1541</v>
      </c>
      <c r="C1369" s="35">
        <v>5</v>
      </c>
      <c r="D1369" s="35">
        <v>240</v>
      </c>
      <c r="E13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69" s="36" t="str">
        <f>IF(Table2[[#This Row],[M1A]]="","",Table2[[#This Row],[M1A]]-Table2[[#This Row],[AWAL]])</f>
        <v/>
      </c>
      <c r="I1369" s="36" t="str">
        <f>IF(Table2[[#This Row],[M2A]]="","",SUM(Table2[[#This Row],[M2A]]-(IF(Table2[[#This Row],[M1A]]="",Table2[[#This Row],[AWAL]],Table2[[#This Row],[M1A]]))))</f>
        <v/>
      </c>
      <c r="J1369" s="37"/>
      <c r="K13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0" spans="1:15">
      <c r="A1370" s="33">
        <f>IF(Table2[[#This Row],[TT]]&lt;1,"",COUNT(A$2:A1369)+1)</f>
        <v>1347</v>
      </c>
      <c r="B1370" s="34" t="s">
        <v>1542</v>
      </c>
      <c r="C1370" s="35">
        <v>10</v>
      </c>
      <c r="D1370" s="35" t="s">
        <v>59</v>
      </c>
      <c r="E13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70" s="36" t="str">
        <f>IF(Table2[[#This Row],[M1A]]="","",Table2[[#This Row],[M1A]]-Table2[[#This Row],[AWAL]])</f>
        <v/>
      </c>
      <c r="I1370" s="36" t="str">
        <f>IF(Table2[[#This Row],[M2A]]="","",SUM(Table2[[#This Row],[M2A]]-(IF(Table2[[#This Row],[M1A]]="",Table2[[#This Row],[AWAL]],Table2[[#This Row],[M1A]]))))</f>
        <v/>
      </c>
      <c r="J1370" s="37"/>
      <c r="K13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1" spans="1:15">
      <c r="A1371" s="33">
        <f>IF(Table2[[#This Row],[TT]]&lt;1,"",COUNT(A$2:A1370)+1)</f>
        <v>1348</v>
      </c>
      <c r="B1371" s="34" t="s">
        <v>1543</v>
      </c>
      <c r="C1371" s="35">
        <v>1</v>
      </c>
      <c r="D1371" s="35" t="s">
        <v>458</v>
      </c>
      <c r="E13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1" s="36" t="str">
        <f>IF(Table2[[#This Row],[M1A]]="","",Table2[[#This Row],[M1A]]-Table2[[#This Row],[AWAL]])</f>
        <v/>
      </c>
      <c r="I1371" s="36" t="str">
        <f>IF(Table2[[#This Row],[M2A]]="","",SUM(Table2[[#This Row],[M2A]]-(IF(Table2[[#This Row],[M1A]]="",Table2[[#This Row],[AWAL]],Table2[[#This Row],[M1A]]))))</f>
        <v/>
      </c>
      <c r="J1371" s="37"/>
      <c r="K13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2" spans="1:15">
      <c r="A1372" s="33">
        <f>IF(Table2[[#This Row],[TT]]&lt;1,"",COUNT(A$2:A1371)+1)</f>
        <v>1349</v>
      </c>
      <c r="B1372" s="34" t="s">
        <v>1544</v>
      </c>
      <c r="C1372" s="35">
        <v>5</v>
      </c>
      <c r="D1372" s="35" t="s">
        <v>34</v>
      </c>
      <c r="E13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72" s="36" t="str">
        <f>IF(Table2[[#This Row],[M1A]]="","",Table2[[#This Row],[M1A]]-Table2[[#This Row],[AWAL]])</f>
        <v/>
      </c>
      <c r="I1372" s="36" t="str">
        <f>IF(Table2[[#This Row],[M2A]]="","",SUM(Table2[[#This Row],[M2A]]-(IF(Table2[[#This Row],[M1A]]="",Table2[[#This Row],[AWAL]],Table2[[#This Row],[M1A]]))))</f>
        <v/>
      </c>
      <c r="J1372" s="37"/>
      <c r="K13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3" spans="1:15">
      <c r="A1373" s="33">
        <f>IF(Table2[[#This Row],[TT]]&lt;1,"",COUNT(A$2:A1372)+1)</f>
        <v>1350</v>
      </c>
      <c r="B1373" s="34" t="s">
        <v>1545</v>
      </c>
      <c r="C1373" s="35">
        <v>1</v>
      </c>
      <c r="D1373" s="35" t="s">
        <v>145</v>
      </c>
      <c r="E13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3" s="36" t="str">
        <f>IF(Table2[[#This Row],[M1A]]="","",Table2[[#This Row],[M1A]]-Table2[[#This Row],[AWAL]])</f>
        <v/>
      </c>
      <c r="I1373" s="36" t="str">
        <f>IF(Table2[[#This Row],[M2A]]="","",SUM(Table2[[#This Row],[M2A]]-(IF(Table2[[#This Row],[M1A]]="",Table2[[#This Row],[AWAL]],Table2[[#This Row],[M1A]]))))</f>
        <v/>
      </c>
      <c r="J1373" s="37"/>
      <c r="K13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4" spans="1:15">
      <c r="A1374" s="33">
        <f>IF(Table2[[#This Row],[TT]]&lt;1,"",COUNT(A$2:A1373)+1)</f>
        <v>1351</v>
      </c>
      <c r="B1374" s="34" t="s">
        <v>1546</v>
      </c>
      <c r="C1374" s="35">
        <v>1</v>
      </c>
      <c r="D1374" s="35" t="s">
        <v>137</v>
      </c>
      <c r="E13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4" s="36" t="str">
        <f>IF(Table2[[#This Row],[M1A]]="","",Table2[[#This Row],[M1A]]-Table2[[#This Row],[AWAL]])</f>
        <v/>
      </c>
      <c r="I1374" s="36" t="str">
        <f>IF(Table2[[#This Row],[M2A]]="","",SUM(Table2[[#This Row],[M2A]]-(IF(Table2[[#This Row],[M1A]]="",Table2[[#This Row],[AWAL]],Table2[[#This Row],[M1A]]))))</f>
        <v/>
      </c>
      <c r="J1374" s="37"/>
      <c r="K13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5" spans="1:15">
      <c r="A1375" s="33">
        <f>IF(Table2[[#This Row],[TT]]&lt;1,"",COUNT(A$2:A1374)+1)</f>
        <v>1352</v>
      </c>
      <c r="B1375" s="34" t="s">
        <v>1547</v>
      </c>
      <c r="C1375" s="35">
        <v>3</v>
      </c>
      <c r="D1375" s="35" t="s">
        <v>823</v>
      </c>
      <c r="E13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5" s="36" t="str">
        <f>IF(Table2[[#This Row],[M1A]]="","",Table2[[#This Row],[M1A]]-Table2[[#This Row],[AWAL]])</f>
        <v/>
      </c>
      <c r="I1375" s="36" t="str">
        <f>IF(Table2[[#This Row],[M2A]]="","",SUM(Table2[[#This Row],[M2A]]-(IF(Table2[[#This Row],[M1A]]="",Table2[[#This Row],[AWAL]],Table2[[#This Row],[M1A]]))))</f>
        <v/>
      </c>
      <c r="J1375" s="37"/>
      <c r="K13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6" spans="1:15">
      <c r="A1376" s="33">
        <f>IF(Table2[[#This Row],[TT]]&lt;1,"",COUNT(A$2:A1375)+1)</f>
        <v>1353</v>
      </c>
      <c r="B1376" s="34" t="s">
        <v>1548</v>
      </c>
      <c r="C1376" s="35">
        <v>5</v>
      </c>
      <c r="D1376" s="35" t="s">
        <v>57</v>
      </c>
      <c r="E13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76" s="36" t="str">
        <f>IF(Table2[[#This Row],[M1A]]="","",Table2[[#This Row],[M1A]]-Table2[[#This Row],[AWAL]])</f>
        <v/>
      </c>
      <c r="I1376" s="36" t="str">
        <f>IF(Table2[[#This Row],[M2A]]="","",SUM(Table2[[#This Row],[M2A]]-(IF(Table2[[#This Row],[M1A]]="",Table2[[#This Row],[AWAL]],Table2[[#This Row],[M1A]]))))</f>
        <v/>
      </c>
      <c r="J1376" s="37"/>
      <c r="K13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7" spans="1:15">
      <c r="A1377" s="33">
        <f>IF(Table2[[#This Row],[TT]]&lt;1,"",COUNT(A$2:A1376)+1)</f>
        <v>1354</v>
      </c>
      <c r="B1377" s="34" t="s">
        <v>1549</v>
      </c>
      <c r="C1377" s="35">
        <v>2</v>
      </c>
      <c r="D1377" s="35" t="s">
        <v>196</v>
      </c>
      <c r="E13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77" s="36" t="str">
        <f>IF(Table2[[#This Row],[M1A]]="","",Table2[[#This Row],[M1A]]-Table2[[#This Row],[AWAL]])</f>
        <v/>
      </c>
      <c r="I1377" s="36" t="str">
        <f>IF(Table2[[#This Row],[M2A]]="","",SUM(Table2[[#This Row],[M2A]]-(IF(Table2[[#This Row],[M1A]]="",Table2[[#This Row],[AWAL]],Table2[[#This Row],[M1A]]))))</f>
        <v/>
      </c>
      <c r="J1377" s="37"/>
      <c r="K13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8" spans="1:15">
      <c r="A1378" s="33">
        <f>IF(Table2[[#This Row],[TT]]&lt;1,"",COUNT(A$2:A1377)+1)</f>
        <v>1355</v>
      </c>
      <c r="B1378" s="34" t="s">
        <v>1550</v>
      </c>
      <c r="C1378" s="35">
        <v>1</v>
      </c>
      <c r="D1378" s="35" t="s">
        <v>958</v>
      </c>
      <c r="E13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8" s="36" t="str">
        <f>IF(Table2[[#This Row],[M1A]]="","",Table2[[#This Row],[M1A]]-Table2[[#This Row],[AWAL]])</f>
        <v/>
      </c>
      <c r="I1378" s="36" t="str">
        <f>IF(Table2[[#This Row],[M2A]]="","",SUM(Table2[[#This Row],[M2A]]-(IF(Table2[[#This Row],[M1A]]="",Table2[[#This Row],[AWAL]],Table2[[#This Row],[M1A]]))))</f>
        <v/>
      </c>
      <c r="J1378" s="37"/>
      <c r="K13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79" spans="1:15">
      <c r="A1379" s="33">
        <f>IF(Table2[[#This Row],[TT]]&lt;1,"",COUNT(A$2:A1378)+1)</f>
        <v>1356</v>
      </c>
      <c r="B1379" s="34" t="s">
        <v>1551</v>
      </c>
      <c r="C1379" s="35">
        <v>7</v>
      </c>
      <c r="D1379" s="35" t="s">
        <v>170</v>
      </c>
      <c r="E13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79" s="36" t="str">
        <f>IF(Table2[[#This Row],[M1A]]="","",Table2[[#This Row],[M1A]]-Table2[[#This Row],[AWAL]])</f>
        <v/>
      </c>
      <c r="I1379" s="36" t="str">
        <f>IF(Table2[[#This Row],[M2A]]="","",SUM(Table2[[#This Row],[M2A]]-(IF(Table2[[#This Row],[M1A]]="",Table2[[#This Row],[AWAL]],Table2[[#This Row],[M1A]]))))</f>
        <v/>
      </c>
      <c r="J1379" s="37"/>
      <c r="K13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0" spans="1:15">
      <c r="A1380" s="33">
        <f>IF(Table2[[#This Row],[TT]]&lt;1,"",COUNT(A$2:A1379)+1)</f>
        <v>1357</v>
      </c>
      <c r="B1380" s="34" t="s">
        <v>1552</v>
      </c>
      <c r="C1380" s="35">
        <v>1</v>
      </c>
      <c r="D1380" s="35" t="s">
        <v>43</v>
      </c>
      <c r="E13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0" s="36" t="str">
        <f>IF(Table2[[#This Row],[M1A]]="","",Table2[[#This Row],[M1A]]-Table2[[#This Row],[AWAL]])</f>
        <v/>
      </c>
      <c r="I1380" s="36" t="str">
        <f>IF(Table2[[#This Row],[M2A]]="","",SUM(Table2[[#This Row],[M2A]]-(IF(Table2[[#This Row],[M1A]]="",Table2[[#This Row],[AWAL]],Table2[[#This Row],[M1A]]))))</f>
        <v/>
      </c>
      <c r="J1380" s="37"/>
      <c r="K13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1" spans="1:15">
      <c r="A1381" s="33">
        <f>IF(Table2[[#This Row],[TT]]&lt;1,"",COUNT(A$2:A1380)+1)</f>
        <v>1358</v>
      </c>
      <c r="B1381" s="34" t="s">
        <v>1553</v>
      </c>
      <c r="C1381" s="35">
        <v>8</v>
      </c>
      <c r="D1381" s="35" t="s">
        <v>204</v>
      </c>
      <c r="E13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81" s="36" t="str">
        <f>IF(Table2[[#This Row],[M1A]]="","",Table2[[#This Row],[M1A]]-Table2[[#This Row],[AWAL]])</f>
        <v/>
      </c>
      <c r="I1381" s="36" t="str">
        <f>IF(Table2[[#This Row],[M2A]]="","",SUM(Table2[[#This Row],[M2A]]-(IF(Table2[[#This Row],[M1A]]="",Table2[[#This Row],[AWAL]],Table2[[#This Row],[M1A]]))))</f>
        <v/>
      </c>
      <c r="J1381" s="37"/>
      <c r="K13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2" spans="1:15">
      <c r="A1382" s="33">
        <f>IF(Table2[[#This Row],[TT]]&lt;1,"",COUNT(A$2:A1381)+1)</f>
        <v>1359</v>
      </c>
      <c r="B1382" s="34" t="s">
        <v>1554</v>
      </c>
      <c r="C1382" s="35">
        <v>24</v>
      </c>
      <c r="D1382" s="35" t="s">
        <v>278</v>
      </c>
      <c r="E13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382" s="36" t="str">
        <f>IF(Table2[[#This Row],[M1A]]="","",Table2[[#This Row],[M1A]]-Table2[[#This Row],[AWAL]])</f>
        <v/>
      </c>
      <c r="I1382" s="36" t="str">
        <f>IF(Table2[[#This Row],[M2A]]="","",SUM(Table2[[#This Row],[M2A]]-(IF(Table2[[#This Row],[M1A]]="",Table2[[#This Row],[AWAL]],Table2[[#This Row],[M1A]]))))</f>
        <v/>
      </c>
      <c r="J1382" s="37"/>
      <c r="K13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3" spans="1:15">
      <c r="A1383" s="33">
        <f>IF(Table2[[#This Row],[TT]]&lt;1,"",COUNT(A$2:A1382)+1)</f>
        <v>1360</v>
      </c>
      <c r="B1383" s="34" t="s">
        <v>1555</v>
      </c>
      <c r="C1383" s="35">
        <v>32</v>
      </c>
      <c r="D1383" s="35" t="s">
        <v>194</v>
      </c>
      <c r="E13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383" s="36" t="str">
        <f>IF(Table2[[#This Row],[M1A]]="","",Table2[[#This Row],[M1A]]-Table2[[#This Row],[AWAL]])</f>
        <v/>
      </c>
      <c r="I1383" s="36" t="str">
        <f>IF(Table2[[#This Row],[M2A]]="","",SUM(Table2[[#This Row],[M2A]]-(IF(Table2[[#This Row],[M1A]]="",Table2[[#This Row],[AWAL]],Table2[[#This Row],[M1A]]))))</f>
        <v/>
      </c>
      <c r="J1383" s="37"/>
      <c r="K13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4" spans="1:15">
      <c r="A1384" s="33">
        <f>IF(Table2[[#This Row],[TT]]&lt;1,"",COUNT(A$2:A1383)+1)</f>
        <v>1361</v>
      </c>
      <c r="B1384" s="34" t="s">
        <v>1556</v>
      </c>
      <c r="C1384" s="35">
        <v>31</v>
      </c>
      <c r="D1384" s="35" t="s">
        <v>347</v>
      </c>
      <c r="E13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384" s="36" t="str">
        <f>IF(Table2[[#This Row],[M1A]]="","",Table2[[#This Row],[M1A]]-Table2[[#This Row],[AWAL]])</f>
        <v/>
      </c>
      <c r="I1384" s="36" t="str">
        <f>IF(Table2[[#This Row],[M2A]]="","",SUM(Table2[[#This Row],[M2A]]-(IF(Table2[[#This Row],[M1A]]="",Table2[[#This Row],[AWAL]],Table2[[#This Row],[M1A]]))))</f>
        <v/>
      </c>
      <c r="J1384" s="37"/>
      <c r="K13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5" spans="1:15">
      <c r="A1385" s="33">
        <f>IF(Table2[[#This Row],[TT]]&lt;1,"",COUNT(A$2:A1384)+1)</f>
        <v>1362</v>
      </c>
      <c r="B1385" s="34" t="s">
        <v>1557</v>
      </c>
      <c r="C1385" s="35">
        <v>3</v>
      </c>
      <c r="D1385" s="35" t="s">
        <v>32</v>
      </c>
      <c r="E13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85" s="36" t="str">
        <f>IF(Table2[[#This Row],[M1A]]="","",Table2[[#This Row],[M1A]]-Table2[[#This Row],[AWAL]])</f>
        <v/>
      </c>
      <c r="I1385" s="36" t="str">
        <f>IF(Table2[[#This Row],[M2A]]="","",SUM(Table2[[#This Row],[M2A]]-(IF(Table2[[#This Row],[M1A]]="",Table2[[#This Row],[AWAL]],Table2[[#This Row],[M1A]]))))</f>
        <v/>
      </c>
      <c r="J1385" s="37"/>
      <c r="K13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6" spans="1:15">
      <c r="A1386" s="33">
        <f>IF(Table2[[#This Row],[TT]]&lt;1,"",COUNT(A$2:A1385)+1)</f>
        <v>1363</v>
      </c>
      <c r="B1386" s="34" t="s">
        <v>1558</v>
      </c>
      <c r="C1386" s="35">
        <v>2</v>
      </c>
      <c r="D1386" s="35" t="s">
        <v>1559</v>
      </c>
      <c r="E13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6" s="36" t="str">
        <f>IF(Table2[[#This Row],[M1A]]="","",Table2[[#This Row],[M1A]]-Table2[[#This Row],[AWAL]])</f>
        <v/>
      </c>
      <c r="I1386" s="36" t="str">
        <f>IF(Table2[[#This Row],[M2A]]="","",SUM(Table2[[#This Row],[M2A]]-(IF(Table2[[#This Row],[M1A]]="",Table2[[#This Row],[AWAL]],Table2[[#This Row],[M1A]]))))</f>
        <v/>
      </c>
      <c r="J1386" s="37"/>
      <c r="K13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7" spans="1:15">
      <c r="A1387" s="33">
        <f>IF(Table2[[#This Row],[TT]]&lt;1,"",COUNT(A$2:A1386)+1)</f>
        <v>1364</v>
      </c>
      <c r="B1387" s="34" t="s">
        <v>1560</v>
      </c>
      <c r="C1387" s="35">
        <v>31</v>
      </c>
      <c r="D1387" s="35">
        <v>180</v>
      </c>
      <c r="E13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387" s="36" t="str">
        <f>IF(Table2[[#This Row],[M1A]]="","",Table2[[#This Row],[M1A]]-Table2[[#This Row],[AWAL]])</f>
        <v/>
      </c>
      <c r="I1387" s="36" t="str">
        <f>IF(Table2[[#This Row],[M2A]]="","",SUM(Table2[[#This Row],[M2A]]-(IF(Table2[[#This Row],[M1A]]="",Table2[[#This Row],[AWAL]],Table2[[#This Row],[M1A]]))))</f>
        <v/>
      </c>
      <c r="J1387" s="37"/>
      <c r="K13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8" spans="1:15">
      <c r="A1388" s="33">
        <f>IF(Table2[[#This Row],[TT]]&lt;1,"",COUNT(A$2:A1387)+1)</f>
        <v>1365</v>
      </c>
      <c r="B1388" s="34" t="s">
        <v>1561</v>
      </c>
      <c r="C1388" s="35">
        <v>13</v>
      </c>
      <c r="D1388" s="35" t="s">
        <v>135</v>
      </c>
      <c r="E13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88" s="36" t="str">
        <f>IF(Table2[[#This Row],[M1A]]="","",Table2[[#This Row],[M1A]]-Table2[[#This Row],[AWAL]])</f>
        <v/>
      </c>
      <c r="I1388" s="36" t="str">
        <f>IF(Table2[[#This Row],[M2A]]="","",SUM(Table2[[#This Row],[M2A]]-(IF(Table2[[#This Row],[M1A]]="",Table2[[#This Row],[AWAL]],Table2[[#This Row],[M1A]]))))</f>
        <v/>
      </c>
      <c r="J1388" s="37"/>
      <c r="K13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89" spans="1:15">
      <c r="A1389" s="33">
        <f>IF(Table2[[#This Row],[TT]]&lt;1,"",COUNT(A$2:A1388)+1)</f>
        <v>1366</v>
      </c>
      <c r="B1389" s="34" t="s">
        <v>1562</v>
      </c>
      <c r="C1389" s="35">
        <v>13</v>
      </c>
      <c r="D1389" s="35" t="s">
        <v>643</v>
      </c>
      <c r="E13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389" s="36">
        <v>11</v>
      </c>
      <c r="G1389" s="36">
        <f>IF(Table2[[#This Row],[M1A]]="","",Table2[[#This Row],[M1A]]-Table2[[#This Row],[AWAL]])</f>
        <v>-2</v>
      </c>
      <c r="I1389" s="36" t="str">
        <f>IF(Table2[[#This Row],[M2A]]="","",SUM(Table2[[#This Row],[M2A]]-(IF(Table2[[#This Row],[M1A]]="",Table2[[#This Row],[AWAL]],Table2[[#This Row],[M1A]]))))</f>
        <v/>
      </c>
      <c r="J1389" s="37"/>
      <c r="K13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3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390" spans="1:15">
      <c r="A1390" s="33">
        <f>IF(Table2[[#This Row],[TT]]&lt;1,"",COUNT(A$2:A1389)+1)</f>
        <v>1367</v>
      </c>
      <c r="B1390" s="34" t="s">
        <v>1564</v>
      </c>
      <c r="C1390" s="35">
        <v>7</v>
      </c>
      <c r="D1390" s="35" t="s">
        <v>1565</v>
      </c>
      <c r="E13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90" s="36" t="str">
        <f>IF(Table2[[#This Row],[M1A]]="","",Table2[[#This Row],[M1A]]-Table2[[#This Row],[AWAL]])</f>
        <v/>
      </c>
      <c r="I1390" s="36" t="str">
        <f>IF(Table2[[#This Row],[M2A]]="","",SUM(Table2[[#This Row],[M2A]]-(IF(Table2[[#This Row],[M1A]]="",Table2[[#This Row],[AWAL]],Table2[[#This Row],[M1A]]))))</f>
        <v/>
      </c>
      <c r="J1390" s="37"/>
      <c r="K13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1" spans="1:15">
      <c r="A1391" s="33">
        <f>IF(Table2[[#This Row],[TT]]&lt;1,"",COUNT(A$2:A1390)+1)</f>
        <v>1368</v>
      </c>
      <c r="B1391" s="41" t="s">
        <v>1566</v>
      </c>
      <c r="C1391" s="42">
        <v>32</v>
      </c>
      <c r="D1391" s="42" t="s">
        <v>554</v>
      </c>
      <c r="E13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391" s="36" t="str">
        <f>IF(Table2[[#This Row],[M1A]]="","",Table2[[#This Row],[M1A]]-Table2[[#This Row],[AWAL]])</f>
        <v/>
      </c>
      <c r="I1391" s="36" t="str">
        <f>IF(Table2[[#This Row],[M2A]]="","",SUM(Table2[[#This Row],[M2A]]-(IF(Table2[[#This Row],[M1A]]="",Table2[[#This Row],[AWAL]],Table2[[#This Row],[M1A]]))))</f>
        <v/>
      </c>
      <c r="J1391" s="37"/>
      <c r="K13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2" spans="1:15">
      <c r="A1392" s="33">
        <f>IF(Table2[[#This Row],[TT]]&lt;1,"",COUNT(A$2:A1391)+1)</f>
        <v>1369</v>
      </c>
      <c r="B1392" s="41" t="s">
        <v>1567</v>
      </c>
      <c r="C1392" s="42">
        <v>22</v>
      </c>
      <c r="D1392" s="42" t="s">
        <v>413</v>
      </c>
      <c r="E13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1392" s="36" t="str">
        <f>IF(Table2[[#This Row],[M1A]]="","",Table2[[#This Row],[M1A]]-Table2[[#This Row],[AWAL]])</f>
        <v/>
      </c>
      <c r="I1392" s="36" t="str">
        <f>IF(Table2[[#This Row],[M2A]]="","",SUM(Table2[[#This Row],[M2A]]-(IF(Table2[[#This Row],[M1A]]="",Table2[[#This Row],[AWAL]],Table2[[#This Row],[M1A]]))))</f>
        <v/>
      </c>
      <c r="J1392" s="37"/>
      <c r="K13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3" spans="1:15">
      <c r="A1393" s="33">
        <f>IF(Table2[[#This Row],[TT]]&lt;1,"",COUNT(A$2:A1392)+1)</f>
        <v>1370</v>
      </c>
      <c r="B1393" s="41" t="s">
        <v>1568</v>
      </c>
      <c r="C1393" s="42">
        <v>4</v>
      </c>
      <c r="D1393" s="42" t="s">
        <v>14</v>
      </c>
      <c r="E13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93" s="36" t="str">
        <f>IF(Table2[[#This Row],[M1A]]="","",Table2[[#This Row],[M1A]]-Table2[[#This Row],[AWAL]])</f>
        <v/>
      </c>
      <c r="I1393" s="36" t="str">
        <f>IF(Table2[[#This Row],[M2A]]="","",SUM(Table2[[#This Row],[M2A]]-(IF(Table2[[#This Row],[M1A]]="",Table2[[#This Row],[AWAL]],Table2[[#This Row],[M1A]]))))</f>
        <v/>
      </c>
      <c r="J1393" s="37"/>
      <c r="K13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4" spans="1:15">
      <c r="A1394" s="33">
        <f>IF(Table2[[#This Row],[TT]]&lt;1,"",COUNT(A$2:A1393)+1)</f>
        <v>1371</v>
      </c>
      <c r="B1394" s="34" t="s">
        <v>1569</v>
      </c>
      <c r="C1394" s="35">
        <v>18</v>
      </c>
      <c r="D1394" s="35" t="s">
        <v>14</v>
      </c>
      <c r="E13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394" s="36" t="str">
        <f>IF(Table2[[#This Row],[M1A]]="","",Table2[[#This Row],[M1A]]-Table2[[#This Row],[AWAL]])</f>
        <v/>
      </c>
      <c r="I1394" s="36" t="str">
        <f>IF(Table2[[#This Row],[M2A]]="","",SUM(Table2[[#This Row],[M2A]]-(IF(Table2[[#This Row],[M1A]]="",Table2[[#This Row],[AWAL]],Table2[[#This Row],[M1A]]))))</f>
        <v/>
      </c>
      <c r="J1394" s="37"/>
      <c r="K13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5" spans="1:15">
      <c r="A1395" s="33">
        <f>IF(Table2[[#This Row],[TT]]&lt;1,"",COUNT(A$2:A1394)+1)</f>
        <v>1372</v>
      </c>
      <c r="B1395" s="34" t="s">
        <v>1570</v>
      </c>
      <c r="C1395" s="35">
        <v>1</v>
      </c>
      <c r="D1395" s="35" t="s">
        <v>554</v>
      </c>
      <c r="E13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5" s="36" t="str">
        <f>IF(Table2[[#This Row],[M1A]]="","",Table2[[#This Row],[M1A]]-Table2[[#This Row],[AWAL]])</f>
        <v/>
      </c>
      <c r="I1395" s="36" t="str">
        <f>IF(Table2[[#This Row],[M2A]]="","",SUM(Table2[[#This Row],[M2A]]-(IF(Table2[[#This Row],[M1A]]="",Table2[[#This Row],[AWAL]],Table2[[#This Row],[M1A]]))))</f>
        <v/>
      </c>
      <c r="J1395" s="37"/>
      <c r="K13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3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396" spans="1:15">
      <c r="A1396" s="33">
        <f>IF(Table2[[#This Row],[TT]]&lt;1,"",COUNT(A$2:A1395)+1)</f>
        <v>1373</v>
      </c>
      <c r="B1396" s="43" t="s">
        <v>2947</v>
      </c>
      <c r="C1396" s="44"/>
      <c r="D1396" s="44" t="s">
        <v>2828</v>
      </c>
      <c r="E13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96" s="36">
        <v>1</v>
      </c>
      <c r="G1396" s="36">
        <f>IF(Table2[[#This Row],[M1A]]="","",Table2[[#This Row],[M1A]]-Table2[[#This Row],[AWAL]])</f>
        <v>1</v>
      </c>
      <c r="I1396" s="36" t="str">
        <f>IF(Table2[[#This Row],[M2A]]="","",SUM(Table2[[#This Row],[M2A]]-(IF(Table2[[#This Row],[M1A]]="",Table2[[#This Row],[AWAL]],Table2[[#This Row],[M1A]]))))</f>
        <v/>
      </c>
      <c r="J1396" s="37"/>
      <c r="K13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3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397" spans="1:15">
      <c r="A1397" s="33">
        <f>IF(Table2[[#This Row],[TT]]&lt;1,"",COUNT(A$2:A1396)+1)</f>
        <v>1374</v>
      </c>
      <c r="B1397" s="43" t="s">
        <v>2948</v>
      </c>
      <c r="C1397" s="44"/>
      <c r="D1397" s="44" t="s">
        <v>2828</v>
      </c>
      <c r="E13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97" s="36">
        <v>1</v>
      </c>
      <c r="G1397" s="36">
        <f>IF(Table2[[#This Row],[M1A]]="","",Table2[[#This Row],[M1A]]-Table2[[#This Row],[AWAL]])</f>
        <v>1</v>
      </c>
      <c r="I1397" s="36" t="str">
        <f>IF(Table2[[#This Row],[M2A]]="","",SUM(Table2[[#This Row],[M2A]]-(IF(Table2[[#This Row],[M1A]]="",Table2[[#This Row],[AWAL]],Table2[[#This Row],[M1A]]))))</f>
        <v/>
      </c>
      <c r="J1397" s="37"/>
      <c r="K13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3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398" spans="1:15">
      <c r="A1398" s="33">
        <f>IF(Table2[[#This Row],[TT]]&lt;1,"",COUNT(A$2:A1397)+1)</f>
        <v>1375</v>
      </c>
      <c r="B1398" s="43" t="s">
        <v>2949</v>
      </c>
      <c r="C1398" s="44"/>
      <c r="D1398" s="44" t="s">
        <v>2828</v>
      </c>
      <c r="E13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98" s="36">
        <v>1</v>
      </c>
      <c r="G1398" s="36">
        <f>IF(Table2[[#This Row],[M1A]]="","",Table2[[#This Row],[M1A]]-Table2[[#This Row],[AWAL]])</f>
        <v>1</v>
      </c>
      <c r="I1398" s="36" t="str">
        <f>IF(Table2[[#This Row],[M2A]]="","",SUM(Table2[[#This Row],[M2A]]-(IF(Table2[[#This Row],[M1A]]="",Table2[[#This Row],[AWAL]],Table2[[#This Row],[M1A]]))))</f>
        <v/>
      </c>
      <c r="J1398" s="37"/>
      <c r="K13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3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399" spans="1:15">
      <c r="A1399" s="33">
        <f>IF(Table2[[#This Row],[TT]]&lt;1,"",COUNT(A$2:A1398)+1)</f>
        <v>1376</v>
      </c>
      <c r="B1399" s="43" t="s">
        <v>2950</v>
      </c>
      <c r="C1399" s="44"/>
      <c r="D1399" s="44" t="s">
        <v>2828</v>
      </c>
      <c r="E13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99" s="36">
        <v>1</v>
      </c>
      <c r="G1399" s="36">
        <f>IF(Table2[[#This Row],[M1A]]="","",Table2[[#This Row],[M1A]]-Table2[[#This Row],[AWAL]])</f>
        <v>1</v>
      </c>
      <c r="I1399" s="36" t="str">
        <f>IF(Table2[[#This Row],[M2A]]="","",SUM(Table2[[#This Row],[M2A]]-(IF(Table2[[#This Row],[M1A]]="",Table2[[#This Row],[AWAL]],Table2[[#This Row],[M1A]]))))</f>
        <v/>
      </c>
      <c r="J1399" s="37"/>
      <c r="K13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3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400" spans="1:15">
      <c r="A1400" s="33">
        <f>IF(Table2[[#This Row],[TT]]&lt;1,"",COUNT(A$2:A1399)+1)</f>
        <v>1377</v>
      </c>
      <c r="B1400" s="43" t="s">
        <v>2951</v>
      </c>
      <c r="C1400" s="44"/>
      <c r="D1400" s="44" t="s">
        <v>2828</v>
      </c>
      <c r="E14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400" s="36">
        <v>1</v>
      </c>
      <c r="G1400" s="36">
        <f>IF(Table2[[#This Row],[M1A]]="","",Table2[[#This Row],[M1A]]-Table2[[#This Row],[AWAL]])</f>
        <v>1</v>
      </c>
      <c r="I1400" s="36" t="str">
        <f>IF(Table2[[#This Row],[M2A]]="","",SUM(Table2[[#This Row],[M2A]]-(IF(Table2[[#This Row],[M1A]]="",Table2[[#This Row],[AWAL]],Table2[[#This Row],[M1A]]))))</f>
        <v/>
      </c>
      <c r="J1400" s="37"/>
      <c r="K14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4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401" spans="1:15">
      <c r="A1401" s="33">
        <f>IF(Table2[[#This Row],[TT]]&lt;1,"",COUNT(A$2:A1400)+1)</f>
        <v>1378</v>
      </c>
      <c r="B1401" s="34" t="s">
        <v>1571</v>
      </c>
      <c r="C1401" s="35">
        <v>3</v>
      </c>
      <c r="D1401" s="35" t="s">
        <v>204</v>
      </c>
      <c r="E14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1" s="36" t="str">
        <f>IF(Table2[[#This Row],[M1A]]="","",Table2[[#This Row],[M1A]]-Table2[[#This Row],[AWAL]])</f>
        <v/>
      </c>
      <c r="I1401" s="36" t="str">
        <f>IF(Table2[[#This Row],[M2A]]="","",SUM(Table2[[#This Row],[M2A]]-(IF(Table2[[#This Row],[M1A]]="",Table2[[#This Row],[AWAL]],Table2[[#This Row],[M1A]]))))</f>
        <v/>
      </c>
      <c r="J1401" s="37"/>
      <c r="K14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2" spans="1:15">
      <c r="A1402" s="33">
        <f>IF(Table2[[#This Row],[TT]]&lt;1,"",COUNT(A$2:A1401)+1)</f>
        <v>1379</v>
      </c>
      <c r="B1402" s="34" t="s">
        <v>1572</v>
      </c>
      <c r="C1402" s="35">
        <v>1</v>
      </c>
      <c r="D1402" s="35" t="s">
        <v>206</v>
      </c>
      <c r="E14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2" s="36" t="str">
        <f>IF(Table2[[#This Row],[M1A]]="","",Table2[[#This Row],[M1A]]-Table2[[#This Row],[AWAL]])</f>
        <v/>
      </c>
      <c r="I1402" s="36" t="str">
        <f>IF(Table2[[#This Row],[M2A]]="","",SUM(Table2[[#This Row],[M2A]]-(IF(Table2[[#This Row],[M1A]]="",Table2[[#This Row],[AWAL]],Table2[[#This Row],[M1A]]))))</f>
        <v/>
      </c>
      <c r="J1402" s="37"/>
      <c r="K14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3" spans="1:15">
      <c r="A1403" s="33">
        <f>IF(Table2[[#This Row],[TT]]&lt;1,"",COUNT(A$2:A1402)+1)</f>
        <v>1380</v>
      </c>
      <c r="B1403" s="34" t="s">
        <v>1573</v>
      </c>
      <c r="C1403" s="35">
        <v>3</v>
      </c>
      <c r="D1403" s="35" t="s">
        <v>14</v>
      </c>
      <c r="E14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3" s="36" t="str">
        <f>IF(Table2[[#This Row],[M1A]]="","",Table2[[#This Row],[M1A]]-Table2[[#This Row],[AWAL]])</f>
        <v/>
      </c>
      <c r="I1403" s="36" t="str">
        <f>IF(Table2[[#This Row],[M2A]]="","",SUM(Table2[[#This Row],[M2A]]-(IF(Table2[[#This Row],[M1A]]="",Table2[[#This Row],[AWAL]],Table2[[#This Row],[M1A]]))))</f>
        <v/>
      </c>
      <c r="J1403" s="37"/>
      <c r="K14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4" spans="1:15">
      <c r="A1404" s="33">
        <f>IF(Table2[[#This Row],[TT]]&lt;1,"",COUNT(A$2:A1403)+1)</f>
        <v>1381</v>
      </c>
      <c r="B1404" s="34" t="s">
        <v>1574</v>
      </c>
      <c r="C1404" s="35">
        <v>3</v>
      </c>
      <c r="D1404" s="35" t="s">
        <v>14</v>
      </c>
      <c r="E14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4" s="36" t="str">
        <f>IF(Table2[[#This Row],[M1A]]="","",Table2[[#This Row],[M1A]]-Table2[[#This Row],[AWAL]])</f>
        <v/>
      </c>
      <c r="I1404" s="36" t="str">
        <f>IF(Table2[[#This Row],[M2A]]="","",SUM(Table2[[#This Row],[M2A]]-(IF(Table2[[#This Row],[M1A]]="",Table2[[#This Row],[AWAL]],Table2[[#This Row],[M1A]]))))</f>
        <v/>
      </c>
      <c r="J1404" s="37"/>
      <c r="K14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5" spans="1:15">
      <c r="A1405" s="33">
        <f>IF(Table2[[#This Row],[TT]]&lt;1,"",COUNT(A$2:A1404)+1)</f>
        <v>1382</v>
      </c>
      <c r="B1405" s="34" t="s">
        <v>1575</v>
      </c>
      <c r="C1405" s="35">
        <v>8</v>
      </c>
      <c r="D1405" s="35" t="s">
        <v>14</v>
      </c>
      <c r="E14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05" s="36" t="str">
        <f>IF(Table2[[#This Row],[M1A]]="","",Table2[[#This Row],[M1A]]-Table2[[#This Row],[AWAL]])</f>
        <v/>
      </c>
      <c r="I1405" s="36" t="str">
        <f>IF(Table2[[#This Row],[M2A]]="","",SUM(Table2[[#This Row],[M2A]]-(IF(Table2[[#This Row],[M1A]]="",Table2[[#This Row],[AWAL]],Table2[[#This Row],[M1A]]))))</f>
        <v/>
      </c>
      <c r="J1405" s="37"/>
      <c r="K14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6" spans="1:15">
      <c r="A1406" s="33">
        <f>IF(Table2[[#This Row],[TT]]&lt;1,"",COUNT(A$2:A1405)+1)</f>
        <v>1383</v>
      </c>
      <c r="B1406" s="34" t="s">
        <v>1576</v>
      </c>
      <c r="C1406" s="35">
        <v>7</v>
      </c>
      <c r="D1406" s="35" t="s">
        <v>14</v>
      </c>
      <c r="E14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06" s="36" t="str">
        <f>IF(Table2[[#This Row],[M1A]]="","",Table2[[#This Row],[M1A]]-Table2[[#This Row],[AWAL]])</f>
        <v/>
      </c>
      <c r="I1406" s="36" t="str">
        <f>IF(Table2[[#This Row],[M2A]]="","",SUM(Table2[[#This Row],[M2A]]-(IF(Table2[[#This Row],[M1A]]="",Table2[[#This Row],[AWAL]],Table2[[#This Row],[M1A]]))))</f>
        <v/>
      </c>
      <c r="J1406" s="37"/>
      <c r="K14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7" spans="1:15">
      <c r="A1407" s="33">
        <f>IF(Table2[[#This Row],[TT]]&lt;1,"",COUNT(A$2:A1406)+1)</f>
        <v>1384</v>
      </c>
      <c r="B1407" s="50" t="s">
        <v>1577</v>
      </c>
      <c r="C1407" s="51">
        <v>1</v>
      </c>
      <c r="D1407" s="51" t="s">
        <v>529</v>
      </c>
      <c r="E14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7" s="36" t="str">
        <f>IF(Table2[[#This Row],[M1A]]="","",Table2[[#This Row],[M1A]]-Table2[[#This Row],[AWAL]])</f>
        <v/>
      </c>
      <c r="I1407" s="36" t="str">
        <f>IF(Table2[[#This Row],[M2A]]="","",SUM(Table2[[#This Row],[M2A]]-(IF(Table2[[#This Row],[M1A]]="",Table2[[#This Row],[AWAL]],Table2[[#This Row],[M1A]]))))</f>
        <v/>
      </c>
      <c r="J1407" s="37"/>
      <c r="K14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8" spans="1:15">
      <c r="A1408" s="33">
        <f>IF(Table2[[#This Row],[TT]]&lt;1,"",COUNT(A$2:A1407)+1)</f>
        <v>1385</v>
      </c>
      <c r="B1408" s="50" t="s">
        <v>1578</v>
      </c>
      <c r="C1408" s="51">
        <v>3</v>
      </c>
      <c r="D1408" s="51" t="s">
        <v>529</v>
      </c>
      <c r="E14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8" s="36" t="str">
        <f>IF(Table2[[#This Row],[M1A]]="","",Table2[[#This Row],[M1A]]-Table2[[#This Row],[AWAL]])</f>
        <v/>
      </c>
      <c r="I1408" s="36" t="str">
        <f>IF(Table2[[#This Row],[M2A]]="","",SUM(Table2[[#This Row],[M2A]]-(IF(Table2[[#This Row],[M1A]]="",Table2[[#This Row],[AWAL]],Table2[[#This Row],[M1A]]))))</f>
        <v/>
      </c>
      <c r="J1408" s="37"/>
      <c r="K14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09" spans="1:15">
      <c r="A1409" s="33">
        <f>IF(Table2[[#This Row],[TT]]&lt;1,"",COUNT(A$2:A1408)+1)</f>
        <v>1386</v>
      </c>
      <c r="B1409" s="34" t="s">
        <v>1579</v>
      </c>
      <c r="C1409" s="35">
        <v>11</v>
      </c>
      <c r="D1409" s="35" t="s">
        <v>14</v>
      </c>
      <c r="E14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09" s="36" t="str">
        <f>IF(Table2[[#This Row],[M1A]]="","",Table2[[#This Row],[M1A]]-Table2[[#This Row],[AWAL]])</f>
        <v/>
      </c>
      <c r="I1409" s="36" t="str">
        <f>IF(Table2[[#This Row],[M2A]]="","",SUM(Table2[[#This Row],[M2A]]-(IF(Table2[[#This Row],[M1A]]="",Table2[[#This Row],[AWAL]],Table2[[#This Row],[M1A]]))))</f>
        <v/>
      </c>
      <c r="J1409" s="37"/>
      <c r="K14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0" spans="1:15">
      <c r="A1410" s="33">
        <f>IF(Table2[[#This Row],[TT]]&lt;1,"",COUNT(A$2:A1409)+1)</f>
        <v>1387</v>
      </c>
      <c r="B1410" s="34" t="s">
        <v>1580</v>
      </c>
      <c r="C1410" s="35">
        <v>11</v>
      </c>
      <c r="D1410" s="35" t="s">
        <v>909</v>
      </c>
      <c r="E14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10" s="36" t="str">
        <f>IF(Table2[[#This Row],[M1A]]="","",Table2[[#This Row],[M1A]]-Table2[[#This Row],[AWAL]])</f>
        <v/>
      </c>
      <c r="I1410" s="36" t="str">
        <f>IF(Table2[[#This Row],[M2A]]="","",SUM(Table2[[#This Row],[M2A]]-(IF(Table2[[#This Row],[M1A]]="",Table2[[#This Row],[AWAL]],Table2[[#This Row],[M1A]]))))</f>
        <v/>
      </c>
      <c r="J1410" s="37"/>
      <c r="K14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1" spans="1:15">
      <c r="A1411" s="33">
        <f>IF(Table2[[#This Row],[TT]]&lt;1,"",COUNT(A$2:A1410)+1)</f>
        <v>1388</v>
      </c>
      <c r="B1411" s="34" t="s">
        <v>1581</v>
      </c>
      <c r="C1411" s="35">
        <v>5</v>
      </c>
      <c r="D1411" s="35" t="s">
        <v>86</v>
      </c>
      <c r="E14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11" s="36" t="str">
        <f>IF(Table2[[#This Row],[M1A]]="","",Table2[[#This Row],[M1A]]-Table2[[#This Row],[AWAL]])</f>
        <v/>
      </c>
      <c r="I1411" s="36" t="str">
        <f>IF(Table2[[#This Row],[M2A]]="","",SUM(Table2[[#This Row],[M2A]]-(IF(Table2[[#This Row],[M1A]]="",Table2[[#This Row],[AWAL]],Table2[[#This Row],[M1A]]))))</f>
        <v/>
      </c>
      <c r="J1411" s="37"/>
      <c r="K14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2" spans="1:15">
      <c r="A1412" s="33">
        <f>IF(Table2[[#This Row],[TT]]&lt;1,"",COUNT(A$2:A1411)+1)</f>
        <v>1389</v>
      </c>
      <c r="B1412" s="34" t="s">
        <v>1582</v>
      </c>
      <c r="C1412" s="35">
        <v>7</v>
      </c>
      <c r="D1412" s="35" t="s">
        <v>14</v>
      </c>
      <c r="E14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12" s="36" t="str">
        <f>IF(Table2[[#This Row],[M1A]]="","",Table2[[#This Row],[M1A]]-Table2[[#This Row],[AWAL]])</f>
        <v/>
      </c>
      <c r="I1412" s="36" t="str">
        <f>IF(Table2[[#This Row],[M2A]]="","",SUM(Table2[[#This Row],[M2A]]-(IF(Table2[[#This Row],[M1A]]="",Table2[[#This Row],[AWAL]],Table2[[#This Row],[M1A]]))))</f>
        <v/>
      </c>
      <c r="J1412" s="37"/>
      <c r="K14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3" spans="1:15">
      <c r="A1413" s="33">
        <f>IF(Table2[[#This Row],[TT]]&lt;1,"",COUNT(A$2:A1412)+1)</f>
        <v>1390</v>
      </c>
      <c r="B1413" s="34" t="s">
        <v>1583</v>
      </c>
      <c r="C1413" s="35">
        <v>1</v>
      </c>
      <c r="D1413" s="35" t="s">
        <v>14</v>
      </c>
      <c r="E14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3" s="36" t="str">
        <f>IF(Table2[[#This Row],[M1A]]="","",Table2[[#This Row],[M1A]]-Table2[[#This Row],[AWAL]])</f>
        <v/>
      </c>
      <c r="I1413" s="36" t="str">
        <f>IF(Table2[[#This Row],[M2A]]="","",SUM(Table2[[#This Row],[M2A]]-(IF(Table2[[#This Row],[M1A]]="",Table2[[#This Row],[AWAL]],Table2[[#This Row],[M1A]]))))</f>
        <v/>
      </c>
      <c r="J1413" s="37"/>
      <c r="K14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4" spans="1:15">
      <c r="A1414" s="33">
        <f>IF(Table2[[#This Row],[TT]]&lt;1,"",COUNT(A$2:A1413)+1)</f>
        <v>1391</v>
      </c>
      <c r="B1414" s="41" t="s">
        <v>1584</v>
      </c>
      <c r="C1414" s="42">
        <v>1</v>
      </c>
      <c r="D1414" s="42" t="s">
        <v>1508</v>
      </c>
      <c r="E14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4" s="36" t="str">
        <f>IF(Table2[[#This Row],[M1A]]="","",Table2[[#This Row],[M1A]]-Table2[[#This Row],[AWAL]])</f>
        <v/>
      </c>
      <c r="I1414" s="36" t="str">
        <f>IF(Table2[[#This Row],[M2A]]="","",SUM(Table2[[#This Row],[M2A]]-(IF(Table2[[#This Row],[M1A]]="",Table2[[#This Row],[AWAL]],Table2[[#This Row],[M1A]]))))</f>
        <v/>
      </c>
      <c r="J1414" s="37"/>
      <c r="K14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5" spans="1:15">
      <c r="A1415" s="33">
        <f>IF(Table2[[#This Row],[TT]]&lt;1,"",COUNT(A$2:A1414)+1)</f>
        <v>1392</v>
      </c>
      <c r="B1415" s="34" t="s">
        <v>1585</v>
      </c>
      <c r="C1415" s="35">
        <v>1</v>
      </c>
      <c r="D1415" s="35" t="s">
        <v>1586</v>
      </c>
      <c r="E14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5" s="36" t="str">
        <f>IF(Table2[[#This Row],[M1A]]="","",Table2[[#This Row],[M1A]]-Table2[[#This Row],[AWAL]])</f>
        <v/>
      </c>
      <c r="I1415" s="36" t="str">
        <f>IF(Table2[[#This Row],[M2A]]="","",SUM(Table2[[#This Row],[M2A]]-(IF(Table2[[#This Row],[M1A]]="",Table2[[#This Row],[AWAL]],Table2[[#This Row],[M1A]]))))</f>
        <v/>
      </c>
      <c r="J1415" s="37"/>
      <c r="K14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6" spans="1:15">
      <c r="A1416" s="33">
        <f>IF(Table2[[#This Row],[TT]]&lt;1,"",COUNT(A$2:A1415)+1)</f>
        <v>1393</v>
      </c>
      <c r="B1416" s="34" t="s">
        <v>1587</v>
      </c>
      <c r="C1416" s="35">
        <v>1</v>
      </c>
      <c r="D1416" s="35" t="s">
        <v>1588</v>
      </c>
      <c r="E14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6" s="36" t="str">
        <f>IF(Table2[[#This Row],[M1A]]="","",Table2[[#This Row],[M1A]]-Table2[[#This Row],[AWAL]])</f>
        <v/>
      </c>
      <c r="I1416" s="36" t="str">
        <f>IF(Table2[[#This Row],[M2A]]="","",SUM(Table2[[#This Row],[M2A]]-(IF(Table2[[#This Row],[M1A]]="",Table2[[#This Row],[AWAL]],Table2[[#This Row],[M1A]]))))</f>
        <v/>
      </c>
      <c r="J1416" s="37"/>
      <c r="K14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7" spans="1:15">
      <c r="A1417" s="33">
        <f>IF(Table2[[#This Row],[TT]]&lt;1,"",COUNT(A$2:A1416)+1)</f>
        <v>1394</v>
      </c>
      <c r="B1417" s="34" t="s">
        <v>2687</v>
      </c>
      <c r="C1417" s="35">
        <v>1</v>
      </c>
      <c r="D1417" s="35">
        <v>576</v>
      </c>
      <c r="E14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7" s="36" t="str">
        <f>IF(Table2[[#This Row],[M1A]]="","",Table2[[#This Row],[M1A]]-Table2[[#This Row],[AWAL]])</f>
        <v/>
      </c>
      <c r="I1417" s="36" t="str">
        <f>IF(Table2[[#This Row],[M2A]]="","",SUM(Table2[[#This Row],[M2A]]-(IF(Table2[[#This Row],[M1A]]="",Table2[[#This Row],[AWAL]],Table2[[#This Row],[M1A]]))))</f>
        <v/>
      </c>
      <c r="J1417" s="37"/>
      <c r="K14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8" spans="1:15">
      <c r="A1418" s="33">
        <f>IF(Table2[[#This Row],[TT]]&lt;1,"",COUNT(A$2:A1417)+1)</f>
        <v>1395</v>
      </c>
      <c r="B1418" s="41" t="s">
        <v>1589</v>
      </c>
      <c r="C1418" s="42">
        <v>2</v>
      </c>
      <c r="D1418" s="42" t="s">
        <v>194</v>
      </c>
      <c r="E14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18" s="36" t="str">
        <f>IF(Table2[[#This Row],[M1A]]="","",Table2[[#This Row],[M1A]]-Table2[[#This Row],[AWAL]])</f>
        <v/>
      </c>
      <c r="I1418" s="36" t="str">
        <f>IF(Table2[[#This Row],[M2A]]="","",SUM(Table2[[#This Row],[M2A]]-(IF(Table2[[#This Row],[M1A]]="",Table2[[#This Row],[AWAL]],Table2[[#This Row],[M1A]]))))</f>
        <v/>
      </c>
      <c r="J1418" s="37"/>
      <c r="K14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19" spans="1:15">
      <c r="A1419" s="33">
        <f>IF(Table2[[#This Row],[TT]]&lt;1,"",COUNT(A$2:A1418)+1)</f>
        <v>1396</v>
      </c>
      <c r="B1419" s="41" t="s">
        <v>1590</v>
      </c>
      <c r="C1419" s="42">
        <v>1</v>
      </c>
      <c r="D1419" s="42" t="s">
        <v>14</v>
      </c>
      <c r="E14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9" s="36" t="str">
        <f>IF(Table2[[#This Row],[M1A]]="","",Table2[[#This Row],[M1A]]-Table2[[#This Row],[AWAL]])</f>
        <v/>
      </c>
      <c r="I1419" s="36" t="str">
        <f>IF(Table2[[#This Row],[M2A]]="","",SUM(Table2[[#This Row],[M2A]]-(IF(Table2[[#This Row],[M1A]]="",Table2[[#This Row],[AWAL]],Table2[[#This Row],[M1A]]))))</f>
        <v/>
      </c>
      <c r="J1419" s="37"/>
      <c r="K14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0" spans="1:15">
      <c r="A1420" s="33">
        <f>IF(Table2[[#This Row],[TT]]&lt;1,"",COUNT(A$2:A1419)+1)</f>
        <v>1397</v>
      </c>
      <c r="B1420" s="41" t="s">
        <v>1591</v>
      </c>
      <c r="C1420" s="42">
        <v>10</v>
      </c>
      <c r="D1420" s="42" t="s">
        <v>86</v>
      </c>
      <c r="E14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20" s="36" t="str">
        <f>IF(Table2[[#This Row],[M1A]]="","",Table2[[#This Row],[M1A]]-Table2[[#This Row],[AWAL]])</f>
        <v/>
      </c>
      <c r="I1420" s="36" t="str">
        <f>IF(Table2[[#This Row],[M2A]]="","",SUM(Table2[[#This Row],[M2A]]-(IF(Table2[[#This Row],[M1A]]="",Table2[[#This Row],[AWAL]],Table2[[#This Row],[M1A]]))))</f>
        <v/>
      </c>
      <c r="J1420" s="37"/>
      <c r="K14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1" spans="1:15">
      <c r="A1421" s="33">
        <f>IF(Table2[[#This Row],[TT]]&lt;1,"",COUNT(A$2:A1420)+1)</f>
        <v>1398</v>
      </c>
      <c r="B1421" s="41" t="s">
        <v>1592</v>
      </c>
      <c r="C1421" s="42">
        <v>14</v>
      </c>
      <c r="D1421" s="42">
        <v>384</v>
      </c>
      <c r="E14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421" s="36" t="str">
        <f>IF(Table2[[#This Row],[M1A]]="","",Table2[[#This Row],[M1A]]-Table2[[#This Row],[AWAL]])</f>
        <v/>
      </c>
      <c r="I1421" s="36" t="str">
        <f>IF(Table2[[#This Row],[M2A]]="","",SUM(Table2[[#This Row],[M2A]]-(IF(Table2[[#This Row],[M1A]]="",Table2[[#This Row],[AWAL]],Table2[[#This Row],[M1A]]))))</f>
        <v/>
      </c>
      <c r="J1421" s="37"/>
      <c r="K14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2" spans="1:15">
      <c r="A1422" s="33">
        <f>IF(Table2[[#This Row],[TT]]&lt;1,"",COUNT(A$2:A1421)+1)</f>
        <v>1399</v>
      </c>
      <c r="B1422" s="41" t="s">
        <v>1593</v>
      </c>
      <c r="C1422" s="42">
        <v>16</v>
      </c>
      <c r="D1422" s="42">
        <v>576</v>
      </c>
      <c r="E14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422" s="36" t="str">
        <f>IF(Table2[[#This Row],[M1A]]="","",Table2[[#This Row],[M1A]]-Table2[[#This Row],[AWAL]])</f>
        <v/>
      </c>
      <c r="I1422" s="36" t="str">
        <f>IF(Table2[[#This Row],[M2A]]="","",SUM(Table2[[#This Row],[M2A]]-(IF(Table2[[#This Row],[M1A]]="",Table2[[#This Row],[AWAL]],Table2[[#This Row],[M1A]]))))</f>
        <v/>
      </c>
      <c r="J1422" s="37"/>
      <c r="K14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3" spans="1:15">
      <c r="A1423" s="33">
        <f>IF(Table2[[#This Row],[TT]]&lt;1,"",COUNT(A$2:A1422)+1)</f>
        <v>1400</v>
      </c>
      <c r="B1423" s="41" t="s">
        <v>1594</v>
      </c>
      <c r="C1423" s="42">
        <v>1</v>
      </c>
      <c r="D1423" s="42" t="s">
        <v>262</v>
      </c>
      <c r="E14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23" s="36" t="str">
        <f>IF(Table2[[#This Row],[M1A]]="","",Table2[[#This Row],[M1A]]-Table2[[#This Row],[AWAL]])</f>
        <v/>
      </c>
      <c r="I1423" s="36" t="str">
        <f>IF(Table2[[#This Row],[M2A]]="","",SUM(Table2[[#This Row],[M2A]]-(IF(Table2[[#This Row],[M1A]]="",Table2[[#This Row],[AWAL]],Table2[[#This Row],[M1A]]))))</f>
        <v/>
      </c>
      <c r="J1423" s="37"/>
      <c r="K14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4" spans="1:15">
      <c r="A1424" s="33">
        <f>IF(Table2[[#This Row],[TT]]&lt;1,"",COUNT(A$2:A1423)+1)</f>
        <v>1401</v>
      </c>
      <c r="B1424" s="41" t="s">
        <v>1594</v>
      </c>
      <c r="C1424" s="42">
        <v>2</v>
      </c>
      <c r="D1424" s="42" t="s">
        <v>262</v>
      </c>
      <c r="E14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24" s="36" t="str">
        <f>IF(Table2[[#This Row],[M1A]]="","",Table2[[#This Row],[M1A]]-Table2[[#This Row],[AWAL]])</f>
        <v/>
      </c>
      <c r="I1424" s="36" t="str">
        <f>IF(Table2[[#This Row],[M2A]]="","",SUM(Table2[[#This Row],[M2A]]-(IF(Table2[[#This Row],[M1A]]="",Table2[[#This Row],[AWAL]],Table2[[#This Row],[M1A]]))))</f>
        <v/>
      </c>
      <c r="J1424" s="37"/>
      <c r="K14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5" spans="1:15">
      <c r="A1425" s="33">
        <f>IF(Table2[[#This Row],[TT]]&lt;1,"",COUNT(A$2:A1424)+1)</f>
        <v>1402</v>
      </c>
      <c r="B1425" s="41" t="s">
        <v>1594</v>
      </c>
      <c r="C1425" s="42">
        <v>9</v>
      </c>
      <c r="D1425" s="42" t="s">
        <v>262</v>
      </c>
      <c r="E14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425" s="36" t="str">
        <f>IF(Table2[[#This Row],[M1A]]="","",Table2[[#This Row],[M1A]]-Table2[[#This Row],[AWAL]])</f>
        <v/>
      </c>
      <c r="I1425" s="36" t="str">
        <f>IF(Table2[[#This Row],[M2A]]="","",SUM(Table2[[#This Row],[M2A]]-(IF(Table2[[#This Row],[M1A]]="",Table2[[#This Row],[AWAL]],Table2[[#This Row],[M1A]]))))</f>
        <v/>
      </c>
      <c r="J1425" s="37"/>
      <c r="K14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6" spans="1:15">
      <c r="A1426" s="33">
        <f>IF(Table2[[#This Row],[TT]]&lt;1,"",COUNT(A$2:A1425)+1)</f>
        <v>1403</v>
      </c>
      <c r="B1426" s="34" t="s">
        <v>1594</v>
      </c>
      <c r="C1426" s="35">
        <v>27</v>
      </c>
      <c r="D1426" s="35" t="s">
        <v>262</v>
      </c>
      <c r="E14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426" s="36" t="str">
        <f>IF(Table2[[#This Row],[M1A]]="","",Table2[[#This Row],[M1A]]-Table2[[#This Row],[AWAL]])</f>
        <v/>
      </c>
      <c r="I1426" s="36" t="str">
        <f>IF(Table2[[#This Row],[M2A]]="","",SUM(Table2[[#This Row],[M2A]]-(IF(Table2[[#This Row],[M1A]]="",Table2[[#This Row],[AWAL]],Table2[[#This Row],[M1A]]))))</f>
        <v/>
      </c>
      <c r="J1426" s="37"/>
      <c r="K14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7" spans="1:15">
      <c r="A1427" s="33">
        <f>IF(Table2[[#This Row],[TT]]&lt;1,"",COUNT(A$2:A1426)+1)</f>
        <v>1404</v>
      </c>
      <c r="B1427" s="34" t="s">
        <v>1594</v>
      </c>
      <c r="C1427" s="35">
        <v>7</v>
      </c>
      <c r="D1427" s="35" t="s">
        <v>262</v>
      </c>
      <c r="E14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27" s="36" t="str">
        <f>IF(Table2[[#This Row],[M1A]]="","",Table2[[#This Row],[M1A]]-Table2[[#This Row],[AWAL]])</f>
        <v/>
      </c>
      <c r="I1427" s="36" t="str">
        <f>IF(Table2[[#This Row],[M2A]]="","",SUM(Table2[[#This Row],[M2A]]-(IF(Table2[[#This Row],[M1A]]="",Table2[[#This Row],[AWAL]],Table2[[#This Row],[M1A]]))))</f>
        <v/>
      </c>
      <c r="J1427" s="37"/>
      <c r="K14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8" spans="1:15">
      <c r="A1428" s="33">
        <f>IF(Table2[[#This Row],[TT]]&lt;1,"",COUNT(A$2:A1427)+1)</f>
        <v>1405</v>
      </c>
      <c r="B1428" s="34" t="s">
        <v>1595</v>
      </c>
      <c r="C1428" s="35">
        <v>3</v>
      </c>
      <c r="D1428" s="35" t="s">
        <v>1192</v>
      </c>
      <c r="E14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8" s="36" t="str">
        <f>IF(Table2[[#This Row],[M1A]]="","",Table2[[#This Row],[M1A]]-Table2[[#This Row],[AWAL]])</f>
        <v/>
      </c>
      <c r="I1428" s="36" t="str">
        <f>IF(Table2[[#This Row],[M2A]]="","",SUM(Table2[[#This Row],[M2A]]-(IF(Table2[[#This Row],[M1A]]="",Table2[[#This Row],[AWAL]],Table2[[#This Row],[M1A]]))))</f>
        <v/>
      </c>
      <c r="J1428" s="37"/>
      <c r="K14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29" spans="1:15">
      <c r="A1429" s="33">
        <f>IF(Table2[[#This Row],[TT]]&lt;1,"",COUNT(A$2:A1428)+1)</f>
        <v>1406</v>
      </c>
      <c r="B1429" s="34" t="s">
        <v>1596</v>
      </c>
      <c r="C1429" s="35">
        <v>15</v>
      </c>
      <c r="D1429" s="35" t="s">
        <v>170</v>
      </c>
      <c r="E14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429" s="36" t="str">
        <f>IF(Table2[[#This Row],[M1A]]="","",Table2[[#This Row],[M1A]]-Table2[[#This Row],[AWAL]])</f>
        <v/>
      </c>
      <c r="I1429" s="36" t="str">
        <f>IF(Table2[[#This Row],[M2A]]="","",SUM(Table2[[#This Row],[M2A]]-(IF(Table2[[#This Row],[M1A]]="",Table2[[#This Row],[AWAL]],Table2[[#This Row],[M1A]]))))</f>
        <v/>
      </c>
      <c r="J1429" s="37"/>
      <c r="K14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0" spans="1:15">
      <c r="A1430" s="33">
        <f>IF(Table2[[#This Row],[TT]]&lt;1,"",COUNT(A$2:A1429)+1)</f>
        <v>1407</v>
      </c>
      <c r="B1430" s="34" t="s">
        <v>1597</v>
      </c>
      <c r="C1430" s="35">
        <v>21</v>
      </c>
      <c r="D1430" s="35" t="s">
        <v>262</v>
      </c>
      <c r="E14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430" s="36" t="str">
        <f>IF(Table2[[#This Row],[M1A]]="","",Table2[[#This Row],[M1A]]-Table2[[#This Row],[AWAL]])</f>
        <v/>
      </c>
      <c r="I1430" s="36" t="str">
        <f>IF(Table2[[#This Row],[M2A]]="","",SUM(Table2[[#This Row],[M2A]]-(IF(Table2[[#This Row],[M1A]]="",Table2[[#This Row],[AWAL]],Table2[[#This Row],[M1A]]))))</f>
        <v/>
      </c>
      <c r="J1430" s="37"/>
      <c r="K14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1" spans="1:15">
      <c r="A1431" s="33">
        <f>IF(Table2[[#This Row],[TT]]&lt;1,"",COUNT(A$2:A1430)+1)</f>
        <v>1408</v>
      </c>
      <c r="B1431" s="34" t="s">
        <v>1598</v>
      </c>
      <c r="C1431" s="35">
        <v>1</v>
      </c>
      <c r="D1431" s="35">
        <v>48</v>
      </c>
      <c r="E14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1" s="36" t="str">
        <f>IF(Table2[[#This Row],[M1A]]="","",Table2[[#This Row],[M1A]]-Table2[[#This Row],[AWAL]])</f>
        <v/>
      </c>
      <c r="I1431" s="36" t="str">
        <f>IF(Table2[[#This Row],[M2A]]="","",SUM(Table2[[#This Row],[M2A]]-(IF(Table2[[#This Row],[M1A]]="",Table2[[#This Row],[AWAL]],Table2[[#This Row],[M1A]]))))</f>
        <v/>
      </c>
      <c r="J1431" s="37"/>
      <c r="K14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2" spans="1:15">
      <c r="A1432" s="33">
        <f>IF(Table2[[#This Row],[TT]]&lt;1,"",COUNT(A$2:A1431)+1)</f>
        <v>1409</v>
      </c>
      <c r="B1432" s="34" t="s">
        <v>1599</v>
      </c>
      <c r="C1432" s="35">
        <v>6</v>
      </c>
      <c r="D1432" s="35" t="s">
        <v>262</v>
      </c>
      <c r="E14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432" s="36" t="str">
        <f>IF(Table2[[#This Row],[M1A]]="","",Table2[[#This Row],[M1A]]-Table2[[#This Row],[AWAL]])</f>
        <v/>
      </c>
      <c r="I1432" s="36" t="str">
        <f>IF(Table2[[#This Row],[M2A]]="","",SUM(Table2[[#This Row],[M2A]]-(IF(Table2[[#This Row],[M1A]]="",Table2[[#This Row],[AWAL]],Table2[[#This Row],[M1A]]))))</f>
        <v/>
      </c>
      <c r="J1432" s="37"/>
      <c r="K14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3" spans="1:15">
      <c r="A1433" s="33">
        <f>IF(Table2[[#This Row],[TT]]&lt;1,"",COUNT(A$2:A1432)+1)</f>
        <v>1410</v>
      </c>
      <c r="B1433" s="34" t="s">
        <v>1600</v>
      </c>
      <c r="C1433" s="35">
        <v>136</v>
      </c>
      <c r="D1433" s="35" t="s">
        <v>47</v>
      </c>
      <c r="E14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G1433" s="36" t="str">
        <f>IF(Table2[[#This Row],[M1A]]="","",Table2[[#This Row],[M1A]]-Table2[[#This Row],[AWAL]])</f>
        <v/>
      </c>
      <c r="I1433" s="36" t="str">
        <f>IF(Table2[[#This Row],[M2A]]="","",SUM(Table2[[#This Row],[M2A]]-(IF(Table2[[#This Row],[M1A]]="",Table2[[#This Row],[AWAL]],Table2[[#This Row],[M1A]]))))</f>
        <v/>
      </c>
      <c r="J1433" s="37"/>
      <c r="K14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4" spans="1:15">
      <c r="A1434" s="33">
        <f>IF(Table2[[#This Row],[TT]]&lt;1,"",COUNT(A$2:A1433)+1)</f>
        <v>1411</v>
      </c>
      <c r="B1434" s="34" t="s">
        <v>1601</v>
      </c>
      <c r="C1434" s="35">
        <v>6</v>
      </c>
      <c r="D1434" s="35" t="s">
        <v>43</v>
      </c>
      <c r="E14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434" s="36" t="str">
        <f>IF(Table2[[#This Row],[M1A]]="","",Table2[[#This Row],[M1A]]-Table2[[#This Row],[AWAL]])</f>
        <v/>
      </c>
      <c r="I1434" s="36" t="str">
        <f>IF(Table2[[#This Row],[M2A]]="","",SUM(Table2[[#This Row],[M2A]]-(IF(Table2[[#This Row],[M1A]]="",Table2[[#This Row],[AWAL]],Table2[[#This Row],[M1A]]))))</f>
        <v/>
      </c>
      <c r="J1434" s="37"/>
      <c r="K14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5" spans="1:15">
      <c r="A1435" s="33">
        <f>IF(Table2[[#This Row],[TT]]&lt;1,"",COUNT(A$2:A1434)+1)</f>
        <v>1412</v>
      </c>
      <c r="B1435" s="34" t="s">
        <v>1602</v>
      </c>
      <c r="C1435" s="35">
        <v>4</v>
      </c>
      <c r="D1435" s="35" t="s">
        <v>145</v>
      </c>
      <c r="E14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35" s="36" t="str">
        <f>IF(Table2[[#This Row],[M1A]]="","",Table2[[#This Row],[M1A]]-Table2[[#This Row],[AWAL]])</f>
        <v/>
      </c>
      <c r="I1435" s="36" t="str">
        <f>IF(Table2[[#This Row],[M2A]]="","",SUM(Table2[[#This Row],[M2A]]-(IF(Table2[[#This Row],[M1A]]="",Table2[[#This Row],[AWAL]],Table2[[#This Row],[M1A]]))))</f>
        <v/>
      </c>
      <c r="J1435" s="37"/>
      <c r="K14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6" spans="1:15">
      <c r="A1436" s="33">
        <f>IF(Table2[[#This Row],[TT]]&lt;1,"",COUNT(A$2:A1435)+1)</f>
        <v>1413</v>
      </c>
      <c r="B1436" s="34" t="s">
        <v>1603</v>
      </c>
      <c r="C1436" s="35">
        <v>65</v>
      </c>
      <c r="D1436" s="35" t="s">
        <v>28</v>
      </c>
      <c r="E14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65</v>
      </c>
      <c r="G1436" s="36" t="str">
        <f>IF(Table2[[#This Row],[M1A]]="","",Table2[[#This Row],[M1A]]-Table2[[#This Row],[AWAL]])</f>
        <v/>
      </c>
      <c r="I1436" s="36" t="str">
        <f>IF(Table2[[#This Row],[M2A]]="","",SUM(Table2[[#This Row],[M2A]]-(IF(Table2[[#This Row],[M1A]]="",Table2[[#This Row],[AWAL]],Table2[[#This Row],[M1A]]))))</f>
        <v/>
      </c>
      <c r="J1436" s="37"/>
      <c r="K14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7" spans="1:15">
      <c r="A1437" s="33">
        <f>IF(Table2[[#This Row],[TT]]&lt;1,"",COUNT(A$2:A1436)+1)</f>
        <v>1414</v>
      </c>
      <c r="B1437" s="34" t="s">
        <v>1604</v>
      </c>
      <c r="C1437" s="35">
        <v>1</v>
      </c>
      <c r="D1437" s="35" t="s">
        <v>1605</v>
      </c>
      <c r="E14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7" s="36" t="str">
        <f>IF(Table2[[#This Row],[M1A]]="","",Table2[[#This Row],[M1A]]-Table2[[#This Row],[AWAL]])</f>
        <v/>
      </c>
      <c r="I1437" s="36" t="str">
        <f>IF(Table2[[#This Row],[M2A]]="","",SUM(Table2[[#This Row],[M2A]]-(IF(Table2[[#This Row],[M1A]]="",Table2[[#This Row],[AWAL]],Table2[[#This Row],[M1A]]))))</f>
        <v/>
      </c>
      <c r="J1437" s="37"/>
      <c r="K14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8" spans="1:15">
      <c r="A1438" s="33">
        <f>IF(Table2[[#This Row],[TT]]&lt;1,"",COUNT(A$2:A1437)+1)</f>
        <v>1415</v>
      </c>
      <c r="B1438" s="34" t="s">
        <v>1606</v>
      </c>
      <c r="C1438" s="35">
        <v>1</v>
      </c>
      <c r="D1438" s="35">
        <v>20000</v>
      </c>
      <c r="E14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8" s="36" t="str">
        <f>IF(Table2[[#This Row],[M1A]]="","",Table2[[#This Row],[M1A]]-Table2[[#This Row],[AWAL]])</f>
        <v/>
      </c>
      <c r="I1438" s="36" t="str">
        <f>IF(Table2[[#This Row],[M2A]]="","",SUM(Table2[[#This Row],[M2A]]-(IF(Table2[[#This Row],[M1A]]="",Table2[[#This Row],[AWAL]],Table2[[#This Row],[M1A]]))))</f>
        <v/>
      </c>
      <c r="J1438" s="37"/>
      <c r="K14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39" spans="1:15">
      <c r="A1439" s="33">
        <f>IF(Table2[[#This Row],[TT]]&lt;1,"",COUNT(A$2:A1438)+1)</f>
        <v>1416</v>
      </c>
      <c r="B1439" s="34" t="s">
        <v>1607</v>
      </c>
      <c r="C1439" s="35">
        <v>5</v>
      </c>
      <c r="D1439" s="35" t="s">
        <v>1273</v>
      </c>
      <c r="E14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39" s="36" t="str">
        <f>IF(Table2[[#This Row],[M1A]]="","",Table2[[#This Row],[M1A]]-Table2[[#This Row],[AWAL]])</f>
        <v/>
      </c>
      <c r="I1439" s="36" t="str">
        <f>IF(Table2[[#This Row],[M2A]]="","",SUM(Table2[[#This Row],[M2A]]-(IF(Table2[[#This Row],[M1A]]="",Table2[[#This Row],[AWAL]],Table2[[#This Row],[M1A]]))))</f>
        <v/>
      </c>
      <c r="J1439" s="37"/>
      <c r="K14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0" spans="1:15">
      <c r="A1440" s="33">
        <f>IF(Table2[[#This Row],[TT]]&lt;1,"",COUNT(A$2:A1439)+1)</f>
        <v>1417</v>
      </c>
      <c r="B1440" s="34" t="s">
        <v>1608</v>
      </c>
      <c r="C1440" s="35">
        <v>2</v>
      </c>
      <c r="D1440" s="35" t="s">
        <v>1609</v>
      </c>
      <c r="E14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0" s="36" t="str">
        <f>IF(Table2[[#This Row],[M1A]]="","",Table2[[#This Row],[M1A]]-Table2[[#This Row],[AWAL]])</f>
        <v/>
      </c>
      <c r="I1440" s="36" t="str">
        <f>IF(Table2[[#This Row],[M2A]]="","",SUM(Table2[[#This Row],[M2A]]-(IF(Table2[[#This Row],[M1A]]="",Table2[[#This Row],[AWAL]],Table2[[#This Row],[M1A]]))))</f>
        <v/>
      </c>
      <c r="J1440" s="37"/>
      <c r="K14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1" spans="1:15">
      <c r="A1441" s="33">
        <f>IF(Table2[[#This Row],[TT]]&lt;1,"",COUNT(A$2:A1440)+1)</f>
        <v>1418</v>
      </c>
      <c r="B1441" s="34" t="s">
        <v>1610</v>
      </c>
      <c r="C1441" s="35">
        <v>2</v>
      </c>
      <c r="D1441" s="35" t="s">
        <v>1611</v>
      </c>
      <c r="E14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1" s="36" t="str">
        <f>IF(Table2[[#This Row],[M1A]]="","",Table2[[#This Row],[M1A]]-Table2[[#This Row],[AWAL]])</f>
        <v/>
      </c>
      <c r="I1441" s="36" t="str">
        <f>IF(Table2[[#This Row],[M2A]]="","",SUM(Table2[[#This Row],[M2A]]-(IF(Table2[[#This Row],[M1A]]="",Table2[[#This Row],[AWAL]],Table2[[#This Row],[M1A]]))))</f>
        <v/>
      </c>
      <c r="J1441" s="37"/>
      <c r="K14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2" spans="1:15">
      <c r="A1442" s="33">
        <f>IF(Table2[[#This Row],[TT]]&lt;1,"",COUNT(A$2:A1441)+1)</f>
        <v>1419</v>
      </c>
      <c r="B1442" s="34" t="s">
        <v>1612</v>
      </c>
      <c r="C1442" s="35">
        <v>6</v>
      </c>
      <c r="D1442" s="35" t="s">
        <v>1613</v>
      </c>
      <c r="E14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442" s="36" t="str">
        <f>IF(Table2[[#This Row],[M1A]]="","",Table2[[#This Row],[M1A]]-Table2[[#This Row],[AWAL]])</f>
        <v/>
      </c>
      <c r="I1442" s="36" t="str">
        <f>IF(Table2[[#This Row],[M2A]]="","",SUM(Table2[[#This Row],[M2A]]-(IF(Table2[[#This Row],[M1A]]="",Table2[[#This Row],[AWAL]],Table2[[#This Row],[M1A]]))))</f>
        <v/>
      </c>
      <c r="J1442" s="37"/>
      <c r="K14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3" spans="1:15">
      <c r="A1443" s="33">
        <f>IF(Table2[[#This Row],[TT]]&lt;1,"",COUNT(A$2:A1442)+1)</f>
        <v>1420</v>
      </c>
      <c r="B1443" s="34" t="s">
        <v>1614</v>
      </c>
      <c r="C1443" s="35">
        <v>5</v>
      </c>
      <c r="D1443" s="35" t="s">
        <v>1615</v>
      </c>
      <c r="E14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43" s="36" t="str">
        <f>IF(Table2[[#This Row],[M1A]]="","",Table2[[#This Row],[M1A]]-Table2[[#This Row],[AWAL]])</f>
        <v/>
      </c>
      <c r="I1443" s="36" t="str">
        <f>IF(Table2[[#This Row],[M2A]]="","",SUM(Table2[[#This Row],[M2A]]-(IF(Table2[[#This Row],[M1A]]="",Table2[[#This Row],[AWAL]],Table2[[#This Row],[M1A]]))))</f>
        <v/>
      </c>
      <c r="J1443" s="37"/>
      <c r="K14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4" spans="1:15">
      <c r="A1444" s="33">
        <f>IF(Table2[[#This Row],[TT]]&lt;1,"",COUNT(A$2:A1443)+1)</f>
        <v>1421</v>
      </c>
      <c r="B1444" s="34" t="s">
        <v>1616</v>
      </c>
      <c r="C1444" s="35">
        <v>2</v>
      </c>
      <c r="D1444" s="35" t="s">
        <v>1273</v>
      </c>
      <c r="E14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4" s="36" t="str">
        <f>IF(Table2[[#This Row],[M1A]]="","",Table2[[#This Row],[M1A]]-Table2[[#This Row],[AWAL]])</f>
        <v/>
      </c>
      <c r="I1444" s="36" t="str">
        <f>IF(Table2[[#This Row],[M2A]]="","",SUM(Table2[[#This Row],[M2A]]-(IF(Table2[[#This Row],[M1A]]="",Table2[[#This Row],[AWAL]],Table2[[#This Row],[M1A]]))))</f>
        <v/>
      </c>
      <c r="J1444" s="37"/>
      <c r="K14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5" spans="1:15">
      <c r="A1445" s="33">
        <f>IF(Table2[[#This Row],[TT]]&lt;1,"",COUNT(A$2:A1444)+1)</f>
        <v>1422</v>
      </c>
      <c r="B1445" s="34" t="s">
        <v>1617</v>
      </c>
      <c r="C1445" s="35">
        <v>7</v>
      </c>
      <c r="D1445" s="35" t="s">
        <v>1177</v>
      </c>
      <c r="E14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45" s="36" t="str">
        <f>IF(Table2[[#This Row],[M1A]]="","",Table2[[#This Row],[M1A]]-Table2[[#This Row],[AWAL]])</f>
        <v/>
      </c>
      <c r="I1445" s="36" t="str">
        <f>IF(Table2[[#This Row],[M2A]]="","",SUM(Table2[[#This Row],[M2A]]-(IF(Table2[[#This Row],[M1A]]="",Table2[[#This Row],[AWAL]],Table2[[#This Row],[M1A]]))))</f>
        <v/>
      </c>
      <c r="J1445" s="37"/>
      <c r="K14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6" spans="1:15">
      <c r="A1446" s="33">
        <f>IF(Table2[[#This Row],[TT]]&lt;1,"",COUNT(A$2:A1445)+1)</f>
        <v>1423</v>
      </c>
      <c r="B1446" s="34" t="s">
        <v>1618</v>
      </c>
      <c r="C1446" s="35">
        <v>1</v>
      </c>
      <c r="D1446" s="35" t="s">
        <v>86</v>
      </c>
      <c r="E14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46" s="36" t="str">
        <f>IF(Table2[[#This Row],[M1A]]="","",Table2[[#This Row],[M1A]]-Table2[[#This Row],[AWAL]])</f>
        <v/>
      </c>
      <c r="I1446" s="36" t="str">
        <f>IF(Table2[[#This Row],[M2A]]="","",SUM(Table2[[#This Row],[M2A]]-(IF(Table2[[#This Row],[M1A]]="",Table2[[#This Row],[AWAL]],Table2[[#This Row],[M1A]]))))</f>
        <v/>
      </c>
      <c r="J1446" s="37"/>
      <c r="K14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7" spans="1:15" s="37" customFormat="1">
      <c r="A1447" s="33" t="str">
        <f>IF(Table2[[#This Row],[TT]]&lt;1,"",COUNT(A$2:A1446)+1)</f>
        <v/>
      </c>
      <c r="B1447" s="34" t="s">
        <v>1619</v>
      </c>
      <c r="C1447" s="35">
        <v>1</v>
      </c>
      <c r="D1447" s="35">
        <v>512</v>
      </c>
      <c r="E1447" s="37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47" s="37">
        <v>0</v>
      </c>
      <c r="G1447" s="37">
        <f>IF(Table2[[#This Row],[M1A]]="","",Table2[[#This Row],[M1A]]-Table2[[#This Row],[AWAL]])</f>
        <v>-1</v>
      </c>
      <c r="I1447" s="37" t="str">
        <f>IF(Table2[[#This Row],[M2A]]="","",SUM(Table2[[#This Row],[M2A]]-(IF(Table2[[#This Row],[M1A]]="",Table2[[#This Row],[AWAL]],Table2[[#This Row],[M1A]]))))</f>
        <v/>
      </c>
      <c r="K1447" s="37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7" s="37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7" s="40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447" s="40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48" spans="1:15">
      <c r="A1448" s="33">
        <f>IF(Table2[[#This Row],[TT]]&lt;1,"",COUNT(A$2:A1447)+1)</f>
        <v>1424</v>
      </c>
      <c r="B1448" s="34" t="s">
        <v>2654</v>
      </c>
      <c r="C1448" s="35">
        <v>1</v>
      </c>
      <c r="D1448" s="35">
        <v>160</v>
      </c>
      <c r="E14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48" s="36" t="str">
        <f>IF(Table2[[#This Row],[M1A]]="","",Table2[[#This Row],[M1A]]-Table2[[#This Row],[AWAL]])</f>
        <v/>
      </c>
      <c r="I1448" s="36" t="str">
        <f>IF(Table2[[#This Row],[M2A]]="","",SUM(Table2[[#This Row],[M2A]]-(IF(Table2[[#This Row],[M1A]]="",Table2[[#This Row],[AWAL]],Table2[[#This Row],[M1A]]))))</f>
        <v/>
      </c>
      <c r="J1448" s="37"/>
      <c r="K14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49" spans="1:15">
      <c r="A1449" s="33">
        <f>IF(Table2[[#This Row],[TT]]&lt;1,"",COUNT(A$2:A1448)+1)</f>
        <v>1425</v>
      </c>
      <c r="B1449" s="34" t="s">
        <v>2688</v>
      </c>
      <c r="C1449" s="35">
        <v>1</v>
      </c>
      <c r="D1449" s="35" t="s">
        <v>2720</v>
      </c>
      <c r="E14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49" s="36" t="str">
        <f>IF(Table2[[#This Row],[M1A]]="","",Table2[[#This Row],[M1A]]-Table2[[#This Row],[AWAL]])</f>
        <v/>
      </c>
      <c r="I1449" s="36" t="str">
        <f>IF(Table2[[#This Row],[M2A]]="","",SUM(Table2[[#This Row],[M2A]]-(IF(Table2[[#This Row],[M1A]]="",Table2[[#This Row],[AWAL]],Table2[[#This Row],[M1A]]))))</f>
        <v/>
      </c>
      <c r="J1449" s="37"/>
      <c r="K14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0" spans="1:15">
      <c r="A1450" s="33">
        <f>IF(Table2[[#This Row],[TT]]&lt;1,"",COUNT(A$2:A1449)+1)</f>
        <v>1426</v>
      </c>
      <c r="B1450" s="34" t="s">
        <v>1620</v>
      </c>
      <c r="C1450" s="35">
        <v>4</v>
      </c>
      <c r="D1450" s="35" t="s">
        <v>186</v>
      </c>
      <c r="E14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50" s="36" t="str">
        <f>IF(Table2[[#This Row],[M1A]]="","",Table2[[#This Row],[M1A]]-Table2[[#This Row],[AWAL]])</f>
        <v/>
      </c>
      <c r="I1450" s="36" t="str">
        <f>IF(Table2[[#This Row],[M2A]]="","",SUM(Table2[[#This Row],[M2A]]-(IF(Table2[[#This Row],[M1A]]="",Table2[[#This Row],[AWAL]],Table2[[#This Row],[M1A]]))))</f>
        <v/>
      </c>
      <c r="J1450" s="37"/>
      <c r="K14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1" spans="1:15">
      <c r="A1451" s="33">
        <f>IF(Table2[[#This Row],[TT]]&lt;1,"",COUNT(A$2:A1450)+1)</f>
        <v>1427</v>
      </c>
      <c r="B1451" s="34" t="s">
        <v>1621</v>
      </c>
      <c r="C1451" s="35">
        <v>95</v>
      </c>
      <c r="D1451" s="35" t="s">
        <v>59</v>
      </c>
      <c r="E14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95</v>
      </c>
      <c r="G1451" s="36" t="str">
        <f>IF(Table2[[#This Row],[M1A]]="","",Table2[[#This Row],[M1A]]-Table2[[#This Row],[AWAL]])</f>
        <v/>
      </c>
      <c r="I1451" s="36" t="str">
        <f>IF(Table2[[#This Row],[M2A]]="","",SUM(Table2[[#This Row],[M2A]]-(IF(Table2[[#This Row],[M1A]]="",Table2[[#This Row],[AWAL]],Table2[[#This Row],[M1A]]))))</f>
        <v/>
      </c>
      <c r="J1451" s="37"/>
      <c r="K14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2" spans="1:15">
      <c r="A1452" s="33">
        <f>IF(Table2[[#This Row],[TT]]&lt;1,"",COUNT(A$2:A1451)+1)</f>
        <v>1428</v>
      </c>
      <c r="B1452" s="34" t="s">
        <v>1622</v>
      </c>
      <c r="C1452" s="35">
        <v>9</v>
      </c>
      <c r="D1452" s="35" t="s">
        <v>34</v>
      </c>
      <c r="E14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452" s="36" t="str">
        <f>IF(Table2[[#This Row],[M1A]]="","",Table2[[#This Row],[M1A]]-Table2[[#This Row],[AWAL]])</f>
        <v/>
      </c>
      <c r="I1452" s="36" t="str">
        <f>IF(Table2[[#This Row],[M2A]]="","",SUM(Table2[[#This Row],[M2A]]-(IF(Table2[[#This Row],[M1A]]="",Table2[[#This Row],[AWAL]],Table2[[#This Row],[M1A]]))))</f>
        <v/>
      </c>
      <c r="J1452" s="37"/>
      <c r="K14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3" spans="1:15">
      <c r="A1453" s="33">
        <f>IF(Table2[[#This Row],[TT]]&lt;1,"",COUNT(A$2:A1452)+1)</f>
        <v>1429</v>
      </c>
      <c r="B1453" s="34" t="s">
        <v>1623</v>
      </c>
      <c r="C1453" s="35">
        <v>11</v>
      </c>
      <c r="D1453" s="35" t="s">
        <v>57</v>
      </c>
      <c r="E14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53" s="36" t="str">
        <f>IF(Table2[[#This Row],[M1A]]="","",Table2[[#This Row],[M1A]]-Table2[[#This Row],[AWAL]])</f>
        <v/>
      </c>
      <c r="I1453" s="36" t="str">
        <f>IF(Table2[[#This Row],[M2A]]="","",SUM(Table2[[#This Row],[M2A]]-(IF(Table2[[#This Row],[M1A]]="",Table2[[#This Row],[AWAL]],Table2[[#This Row],[M1A]]))))</f>
        <v/>
      </c>
      <c r="J1453" s="37"/>
      <c r="K14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4" spans="1:15">
      <c r="A1454" s="33">
        <f>IF(Table2[[#This Row],[TT]]&lt;1,"",COUNT(A$2:A1453)+1)</f>
        <v>1430</v>
      </c>
      <c r="B1454" s="34" t="s">
        <v>1624</v>
      </c>
      <c r="C1454" s="35">
        <v>19</v>
      </c>
      <c r="D1454" s="35" t="s">
        <v>152</v>
      </c>
      <c r="E14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454" s="36" t="str">
        <f>IF(Table2[[#This Row],[M1A]]="","",Table2[[#This Row],[M1A]]-Table2[[#This Row],[AWAL]])</f>
        <v/>
      </c>
      <c r="I1454" s="36" t="str">
        <f>IF(Table2[[#This Row],[M2A]]="","",SUM(Table2[[#This Row],[M2A]]-(IF(Table2[[#This Row],[M1A]]="",Table2[[#This Row],[AWAL]],Table2[[#This Row],[M1A]]))))</f>
        <v/>
      </c>
      <c r="J1454" s="37"/>
      <c r="K14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5" spans="1:15">
      <c r="A1455" s="33">
        <f>IF(Table2[[#This Row],[TT]]&lt;1,"",COUNT(A$2:A1454)+1)</f>
        <v>1431</v>
      </c>
      <c r="B1455" s="34" t="s">
        <v>1625</v>
      </c>
      <c r="C1455" s="35">
        <v>3</v>
      </c>
      <c r="D1455" s="35" t="s">
        <v>34</v>
      </c>
      <c r="E14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55" s="36" t="str">
        <f>IF(Table2[[#This Row],[M1A]]="","",Table2[[#This Row],[M1A]]-Table2[[#This Row],[AWAL]])</f>
        <v/>
      </c>
      <c r="I1455" s="36" t="str">
        <f>IF(Table2[[#This Row],[M2A]]="","",SUM(Table2[[#This Row],[M2A]]-(IF(Table2[[#This Row],[M1A]]="",Table2[[#This Row],[AWAL]],Table2[[#This Row],[M1A]]))))</f>
        <v/>
      </c>
      <c r="J1455" s="37"/>
      <c r="K14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6" spans="1:15">
      <c r="A1456" s="33">
        <f>IF(Table2[[#This Row],[TT]]&lt;1,"",COUNT(A$2:A1455)+1)</f>
        <v>1432</v>
      </c>
      <c r="B1456" s="34" t="s">
        <v>1626</v>
      </c>
      <c r="C1456" s="35">
        <v>7</v>
      </c>
      <c r="D1456" s="35" t="s">
        <v>347</v>
      </c>
      <c r="E14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56" s="36" t="str">
        <f>IF(Table2[[#This Row],[M1A]]="","",Table2[[#This Row],[M1A]]-Table2[[#This Row],[AWAL]])</f>
        <v/>
      </c>
      <c r="I1456" s="36" t="str">
        <f>IF(Table2[[#This Row],[M2A]]="","",SUM(Table2[[#This Row],[M2A]]-(IF(Table2[[#This Row],[M1A]]="",Table2[[#This Row],[AWAL]],Table2[[#This Row],[M1A]]))))</f>
        <v/>
      </c>
      <c r="J1456" s="37"/>
      <c r="K14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7" spans="1:15">
      <c r="A1457" s="33">
        <f>IF(Table2[[#This Row],[TT]]&lt;1,"",COUNT(A$2:A1456)+1)</f>
        <v>1433</v>
      </c>
      <c r="B1457" s="34" t="s">
        <v>1627</v>
      </c>
      <c r="C1457" s="35">
        <v>1</v>
      </c>
      <c r="D1457" s="35" t="s">
        <v>59</v>
      </c>
      <c r="E14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7" s="36" t="str">
        <f>IF(Table2[[#This Row],[M1A]]="","",Table2[[#This Row],[M1A]]-Table2[[#This Row],[AWAL]])</f>
        <v/>
      </c>
      <c r="I1457" s="36" t="str">
        <f>IF(Table2[[#This Row],[M2A]]="","",SUM(Table2[[#This Row],[M2A]]-(IF(Table2[[#This Row],[M1A]]="",Table2[[#This Row],[AWAL]],Table2[[#This Row],[M1A]]))))</f>
        <v/>
      </c>
      <c r="J1457" s="37"/>
      <c r="K14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8" spans="1:15">
      <c r="A1458" s="33">
        <f>IF(Table2[[#This Row],[TT]]&lt;1,"",COUNT(A$2:A1457)+1)</f>
        <v>1434</v>
      </c>
      <c r="B1458" s="34" t="s">
        <v>1628</v>
      </c>
      <c r="C1458" s="35">
        <v>2</v>
      </c>
      <c r="D1458" s="35" t="s">
        <v>330</v>
      </c>
      <c r="E14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58" s="36" t="str">
        <f>IF(Table2[[#This Row],[M1A]]="","",Table2[[#This Row],[M1A]]-Table2[[#This Row],[AWAL]])</f>
        <v/>
      </c>
      <c r="I1458" s="36" t="str">
        <f>IF(Table2[[#This Row],[M2A]]="","",SUM(Table2[[#This Row],[M2A]]-(IF(Table2[[#This Row],[M1A]]="",Table2[[#This Row],[AWAL]],Table2[[#This Row],[M1A]]))))</f>
        <v/>
      </c>
      <c r="J1458" s="37"/>
      <c r="K14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59" spans="1:15">
      <c r="A1459" s="33">
        <f>IF(Table2[[#This Row],[TT]]&lt;1,"",COUNT(A$2:A1458)+1)</f>
        <v>1435</v>
      </c>
      <c r="B1459" s="34" t="s">
        <v>1629</v>
      </c>
      <c r="C1459" s="35">
        <v>4</v>
      </c>
      <c r="D1459" s="35" t="s">
        <v>1630</v>
      </c>
      <c r="E14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59" s="36" t="str">
        <f>IF(Table2[[#This Row],[M1A]]="","",Table2[[#This Row],[M1A]]-Table2[[#This Row],[AWAL]])</f>
        <v/>
      </c>
      <c r="I1459" s="36" t="str">
        <f>IF(Table2[[#This Row],[M2A]]="","",SUM(Table2[[#This Row],[M2A]]-(IF(Table2[[#This Row],[M1A]]="",Table2[[#This Row],[AWAL]],Table2[[#This Row],[M1A]]))))</f>
        <v/>
      </c>
      <c r="J1459" s="37"/>
      <c r="K14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0" spans="1:15">
      <c r="A1460" s="33">
        <f>IF(Table2[[#This Row],[TT]]&lt;1,"",COUNT(A$2:A1459)+1)</f>
        <v>1436</v>
      </c>
      <c r="B1460" s="34" t="s">
        <v>1631</v>
      </c>
      <c r="C1460" s="35">
        <v>5</v>
      </c>
      <c r="D1460" s="35" t="s">
        <v>186</v>
      </c>
      <c r="E14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60" s="36" t="str">
        <f>IF(Table2[[#This Row],[M1A]]="","",Table2[[#This Row],[M1A]]-Table2[[#This Row],[AWAL]])</f>
        <v/>
      </c>
      <c r="I1460" s="36" t="str">
        <f>IF(Table2[[#This Row],[M2A]]="","",SUM(Table2[[#This Row],[M2A]]-(IF(Table2[[#This Row],[M1A]]="",Table2[[#This Row],[AWAL]],Table2[[#This Row],[M1A]]))))</f>
        <v/>
      </c>
      <c r="J1460" s="37"/>
      <c r="K14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1" spans="1:15">
      <c r="A1461" s="33">
        <f>IF(Table2[[#This Row],[TT]]&lt;1,"",COUNT(A$2:A1460)+1)</f>
        <v>1437</v>
      </c>
      <c r="B1461" s="34" t="s">
        <v>1632</v>
      </c>
      <c r="C1461" s="35">
        <v>4</v>
      </c>
      <c r="D1461" s="35" t="s">
        <v>202</v>
      </c>
      <c r="E14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61" s="36" t="str">
        <f>IF(Table2[[#This Row],[M1A]]="","",Table2[[#This Row],[M1A]]-Table2[[#This Row],[AWAL]])</f>
        <v/>
      </c>
      <c r="I1461" s="36" t="str">
        <f>IF(Table2[[#This Row],[M2A]]="","",SUM(Table2[[#This Row],[M2A]]-(IF(Table2[[#This Row],[M1A]]="",Table2[[#This Row],[AWAL]],Table2[[#This Row],[M1A]]))))</f>
        <v/>
      </c>
      <c r="J1461" s="37"/>
      <c r="K14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2" spans="1:15">
      <c r="A1462" s="33">
        <f>IF(Table2[[#This Row],[TT]]&lt;1,"",COUNT(A$2:A1461)+1)</f>
        <v>1438</v>
      </c>
      <c r="B1462" s="34" t="s">
        <v>1633</v>
      </c>
      <c r="C1462" s="35">
        <v>5</v>
      </c>
      <c r="D1462" s="35" t="s">
        <v>1634</v>
      </c>
      <c r="E14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62" s="36" t="str">
        <f>IF(Table2[[#This Row],[M1A]]="","",Table2[[#This Row],[M1A]]-Table2[[#This Row],[AWAL]])</f>
        <v/>
      </c>
      <c r="I1462" s="36" t="str">
        <f>IF(Table2[[#This Row],[M2A]]="","",SUM(Table2[[#This Row],[M2A]]-(IF(Table2[[#This Row],[M1A]]="",Table2[[#This Row],[AWAL]],Table2[[#This Row],[M1A]]))))</f>
        <v/>
      </c>
      <c r="J1462" s="37"/>
      <c r="K14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3" spans="1:15">
      <c r="A1463" s="33">
        <f>IF(Table2[[#This Row],[TT]]&lt;1,"",COUNT(A$2:A1462)+1)</f>
        <v>1439</v>
      </c>
      <c r="B1463" s="34" t="s">
        <v>1635</v>
      </c>
      <c r="C1463" s="35">
        <v>2</v>
      </c>
      <c r="D1463" s="35" t="s">
        <v>82</v>
      </c>
      <c r="E14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63" s="36" t="str">
        <f>IF(Table2[[#This Row],[M1A]]="","",Table2[[#This Row],[M1A]]-Table2[[#This Row],[AWAL]])</f>
        <v/>
      </c>
      <c r="I1463" s="36" t="str">
        <f>IF(Table2[[#This Row],[M2A]]="","",SUM(Table2[[#This Row],[M2A]]-(IF(Table2[[#This Row],[M1A]]="",Table2[[#This Row],[AWAL]],Table2[[#This Row],[M1A]]))))</f>
        <v/>
      </c>
      <c r="J1463" s="37"/>
      <c r="K14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4" spans="1:15">
      <c r="A1464" s="33">
        <f>IF(Table2[[#This Row],[TT]]&lt;1,"",COUNT(A$2:A1463)+1)</f>
        <v>1440</v>
      </c>
      <c r="B1464" s="34" t="s">
        <v>1636</v>
      </c>
      <c r="C1464" s="35">
        <v>7</v>
      </c>
      <c r="D1464" s="35" t="s">
        <v>59</v>
      </c>
      <c r="E14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64" s="36" t="str">
        <f>IF(Table2[[#This Row],[M1A]]="","",Table2[[#This Row],[M1A]]-Table2[[#This Row],[AWAL]])</f>
        <v/>
      </c>
      <c r="I1464" s="36" t="str">
        <f>IF(Table2[[#This Row],[M2A]]="","",SUM(Table2[[#This Row],[M2A]]-(IF(Table2[[#This Row],[M1A]]="",Table2[[#This Row],[AWAL]],Table2[[#This Row],[M1A]]))))</f>
        <v/>
      </c>
      <c r="J1464" s="37"/>
      <c r="K14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5" spans="1:15">
      <c r="A1465" s="33">
        <f>IF(Table2[[#This Row],[TT]]&lt;1,"",COUNT(A$2:A1464)+1)</f>
        <v>1441</v>
      </c>
      <c r="B1465" s="34" t="s">
        <v>1637</v>
      </c>
      <c r="C1465" s="35">
        <v>50</v>
      </c>
      <c r="D1465" s="35" t="s">
        <v>933</v>
      </c>
      <c r="E14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F1465" s="36">
        <v>49</v>
      </c>
      <c r="G1465" s="36">
        <f>IF(Table2[[#This Row],[M1A]]="","",Table2[[#This Row],[M1A]]-Table2[[#This Row],[AWAL]])</f>
        <v>-1</v>
      </c>
      <c r="I1465" s="36" t="str">
        <f>IF(Table2[[#This Row],[M2A]]="","",SUM(Table2[[#This Row],[M2A]]-(IF(Table2[[#This Row],[M1A]]="",Table2[[#This Row],[AWAL]],Table2[[#This Row],[M1A]]))))</f>
        <v/>
      </c>
      <c r="J1465" s="37"/>
      <c r="K14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66" spans="1:15">
      <c r="A1466" s="33">
        <f>IF(Table2[[#This Row],[TT]]&lt;1,"",COUNT(A$2:A1465)+1)</f>
        <v>1442</v>
      </c>
      <c r="B1466" s="34" t="s">
        <v>1638</v>
      </c>
      <c r="C1466" s="35">
        <v>37</v>
      </c>
      <c r="D1466" s="35" t="s">
        <v>112</v>
      </c>
      <c r="E14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466" s="36" t="str">
        <f>IF(Table2[[#This Row],[M1A]]="","",Table2[[#This Row],[M1A]]-Table2[[#This Row],[AWAL]])</f>
        <v/>
      </c>
      <c r="I1466" s="36" t="str">
        <f>IF(Table2[[#This Row],[M2A]]="","",SUM(Table2[[#This Row],[M2A]]-(IF(Table2[[#This Row],[M1A]]="",Table2[[#This Row],[AWAL]],Table2[[#This Row],[M1A]]))))</f>
        <v/>
      </c>
      <c r="J1466" s="37"/>
      <c r="K14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7" spans="1:15">
      <c r="A1467" s="33">
        <f>IF(Table2[[#This Row],[TT]]&lt;1,"",COUNT(A$2:A1466)+1)</f>
        <v>1443</v>
      </c>
      <c r="B1467" s="34" t="s">
        <v>1639</v>
      </c>
      <c r="C1467" s="35">
        <v>70</v>
      </c>
      <c r="D1467" s="35" t="s">
        <v>112</v>
      </c>
      <c r="E14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G1467" s="36" t="str">
        <f>IF(Table2[[#This Row],[M1A]]="","",Table2[[#This Row],[M1A]]-Table2[[#This Row],[AWAL]])</f>
        <v/>
      </c>
      <c r="I1467" s="36" t="str">
        <f>IF(Table2[[#This Row],[M2A]]="","",SUM(Table2[[#This Row],[M2A]]-(IF(Table2[[#This Row],[M1A]]="",Table2[[#This Row],[AWAL]],Table2[[#This Row],[M1A]]))))</f>
        <v/>
      </c>
      <c r="J1467" s="37"/>
      <c r="K14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8" spans="1:15">
      <c r="A1468" s="33">
        <f>IF(Table2[[#This Row],[TT]]&lt;1,"",COUNT(A$2:A1467)+1)</f>
        <v>1444</v>
      </c>
      <c r="B1468" s="34" t="s">
        <v>1640</v>
      </c>
      <c r="C1468" s="35">
        <v>30</v>
      </c>
      <c r="D1468" s="35">
        <v>72</v>
      </c>
      <c r="E14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468" s="36" t="str">
        <f>IF(Table2[[#This Row],[M1A]]="","",Table2[[#This Row],[M1A]]-Table2[[#This Row],[AWAL]])</f>
        <v/>
      </c>
      <c r="I1468" s="36" t="str">
        <f>IF(Table2[[#This Row],[M2A]]="","",SUM(Table2[[#This Row],[M2A]]-(IF(Table2[[#This Row],[M1A]]="",Table2[[#This Row],[AWAL]],Table2[[#This Row],[M1A]]))))</f>
        <v/>
      </c>
      <c r="J1468" s="37"/>
      <c r="K14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69" spans="1:15">
      <c r="A1469" s="33">
        <f>IF(Table2[[#This Row],[TT]]&lt;1,"",COUNT(A$2:A1468)+1)</f>
        <v>1445</v>
      </c>
      <c r="B1469" s="34" t="s">
        <v>1641</v>
      </c>
      <c r="C1469" s="35">
        <v>1</v>
      </c>
      <c r="D1469" s="35" t="s">
        <v>39</v>
      </c>
      <c r="E14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9" s="36" t="str">
        <f>IF(Table2[[#This Row],[M1A]]="","",Table2[[#This Row],[M1A]]-Table2[[#This Row],[AWAL]])</f>
        <v/>
      </c>
      <c r="I1469" s="36" t="str">
        <f>IF(Table2[[#This Row],[M2A]]="","",SUM(Table2[[#This Row],[M2A]]-(IF(Table2[[#This Row],[M1A]]="",Table2[[#This Row],[AWAL]],Table2[[#This Row],[M1A]]))))</f>
        <v/>
      </c>
      <c r="J1469" s="37"/>
      <c r="K14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0" spans="1:15">
      <c r="A1470" s="33">
        <f>IF(Table2[[#This Row],[TT]]&lt;1,"",COUNT(A$2:A1469)+1)</f>
        <v>1446</v>
      </c>
      <c r="B1470" s="34" t="s">
        <v>1642</v>
      </c>
      <c r="C1470" s="35">
        <v>1</v>
      </c>
      <c r="D1470" s="35">
        <v>36</v>
      </c>
      <c r="E14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0" s="36" t="str">
        <f>IF(Table2[[#This Row],[M1A]]="","",Table2[[#This Row],[M1A]]-Table2[[#This Row],[AWAL]])</f>
        <v/>
      </c>
      <c r="I1470" s="36" t="str">
        <f>IF(Table2[[#This Row],[M2A]]="","",SUM(Table2[[#This Row],[M2A]]-(IF(Table2[[#This Row],[M1A]]="",Table2[[#This Row],[AWAL]],Table2[[#This Row],[M1A]]))))</f>
        <v/>
      </c>
      <c r="J1470" s="37"/>
      <c r="K14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1" spans="1:15">
      <c r="A1471" s="33">
        <f>IF(Table2[[#This Row],[TT]]&lt;1,"",COUNT(A$2:A1470)+1)</f>
        <v>1447</v>
      </c>
      <c r="B1471" s="34" t="s">
        <v>1643</v>
      </c>
      <c r="C1471" s="35">
        <v>1</v>
      </c>
      <c r="D1471" s="35" t="s">
        <v>239</v>
      </c>
      <c r="E14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1" s="36" t="str">
        <f>IF(Table2[[#This Row],[M1A]]="","",Table2[[#This Row],[M1A]]-Table2[[#This Row],[AWAL]])</f>
        <v/>
      </c>
      <c r="I1471" s="36" t="str">
        <f>IF(Table2[[#This Row],[M2A]]="","",SUM(Table2[[#This Row],[M2A]]-(IF(Table2[[#This Row],[M1A]]="",Table2[[#This Row],[AWAL]],Table2[[#This Row],[M1A]]))))</f>
        <v/>
      </c>
      <c r="J1471" s="37"/>
      <c r="K14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2" spans="1:15">
      <c r="A1472" s="33">
        <f>IF(Table2[[#This Row],[TT]]&lt;1,"",COUNT(A$2:A1471)+1)</f>
        <v>1448</v>
      </c>
      <c r="B1472" s="34" t="s">
        <v>1644</v>
      </c>
      <c r="C1472" s="35">
        <v>4</v>
      </c>
      <c r="D1472" s="35" t="s">
        <v>1645</v>
      </c>
      <c r="E14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72" s="36" t="str">
        <f>IF(Table2[[#This Row],[M1A]]="","",Table2[[#This Row],[M1A]]-Table2[[#This Row],[AWAL]])</f>
        <v/>
      </c>
      <c r="I1472" s="36" t="str">
        <f>IF(Table2[[#This Row],[M2A]]="","",SUM(Table2[[#This Row],[M2A]]-(IF(Table2[[#This Row],[M1A]]="",Table2[[#This Row],[AWAL]],Table2[[#This Row],[M1A]]))))</f>
        <v/>
      </c>
      <c r="J1472" s="37"/>
      <c r="K14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3" spans="1:15">
      <c r="A1473" s="33">
        <f>IF(Table2[[#This Row],[TT]]&lt;1,"",COUNT(A$2:A1472)+1)</f>
        <v>1449</v>
      </c>
      <c r="B1473" s="34" t="s">
        <v>1646</v>
      </c>
      <c r="C1473" s="35">
        <v>1</v>
      </c>
      <c r="D1473" s="35" t="s">
        <v>1647</v>
      </c>
      <c r="E14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3" s="36" t="str">
        <f>IF(Table2[[#This Row],[M1A]]="","",Table2[[#This Row],[M1A]]-Table2[[#This Row],[AWAL]])</f>
        <v/>
      </c>
      <c r="I1473" s="36" t="str">
        <f>IF(Table2[[#This Row],[M2A]]="","",SUM(Table2[[#This Row],[M2A]]-(IF(Table2[[#This Row],[M1A]]="",Table2[[#This Row],[AWAL]],Table2[[#This Row],[M1A]]))))</f>
        <v/>
      </c>
      <c r="J1473" s="37"/>
      <c r="K14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4" spans="1:15">
      <c r="A1474" s="33">
        <f>IF(Table2[[#This Row],[TT]]&lt;1,"",COUNT(A$2:A1473)+1)</f>
        <v>1450</v>
      </c>
      <c r="B1474" s="34" t="s">
        <v>1648</v>
      </c>
      <c r="C1474" s="35">
        <v>1</v>
      </c>
      <c r="D1474" s="35" t="s">
        <v>38</v>
      </c>
      <c r="E14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4" s="36" t="str">
        <f>IF(Table2[[#This Row],[M1A]]="","",Table2[[#This Row],[M1A]]-Table2[[#This Row],[AWAL]])</f>
        <v/>
      </c>
      <c r="I1474" s="36" t="str">
        <f>IF(Table2[[#This Row],[M2A]]="","",SUM(Table2[[#This Row],[M2A]]-(IF(Table2[[#This Row],[M1A]]="",Table2[[#This Row],[AWAL]],Table2[[#This Row],[M1A]]))))</f>
        <v/>
      </c>
      <c r="J1474" s="37"/>
      <c r="K14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5" spans="1:15">
      <c r="A1475" s="33">
        <f>IF(Table2[[#This Row],[TT]]&lt;1,"",COUNT(A$2:A1474)+1)</f>
        <v>1451</v>
      </c>
      <c r="B1475" s="34" t="s">
        <v>1649</v>
      </c>
      <c r="C1475" s="35">
        <v>19</v>
      </c>
      <c r="D1475" s="35" t="s">
        <v>1650</v>
      </c>
      <c r="E14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475" s="36" t="str">
        <f>IF(Table2[[#This Row],[M1A]]="","",Table2[[#This Row],[M1A]]-Table2[[#This Row],[AWAL]])</f>
        <v/>
      </c>
      <c r="I1475" s="36" t="str">
        <f>IF(Table2[[#This Row],[M2A]]="","",SUM(Table2[[#This Row],[M2A]]-(IF(Table2[[#This Row],[M1A]]="",Table2[[#This Row],[AWAL]],Table2[[#This Row],[M1A]]))))</f>
        <v/>
      </c>
      <c r="J1475" s="37"/>
      <c r="K14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6" spans="1:15">
      <c r="A1476" s="33">
        <f>IF(Table2[[#This Row],[TT]]&lt;1,"",COUNT(A$2:A1475)+1)</f>
        <v>1452</v>
      </c>
      <c r="B1476" s="34" t="s">
        <v>1651</v>
      </c>
      <c r="C1476" s="35">
        <v>1</v>
      </c>
      <c r="D1476" s="35" t="s">
        <v>1652</v>
      </c>
      <c r="E14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6" s="36" t="str">
        <f>IF(Table2[[#This Row],[M1A]]="","",Table2[[#This Row],[M1A]]-Table2[[#This Row],[AWAL]])</f>
        <v/>
      </c>
      <c r="I1476" s="36" t="str">
        <f>IF(Table2[[#This Row],[M2A]]="","",SUM(Table2[[#This Row],[M2A]]-(IF(Table2[[#This Row],[M1A]]="",Table2[[#This Row],[AWAL]],Table2[[#This Row],[M1A]]))))</f>
        <v/>
      </c>
      <c r="J1476" s="37"/>
      <c r="K14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7" spans="1:15">
      <c r="A1477" s="33">
        <f>IF(Table2[[#This Row],[TT]]&lt;1,"",COUNT(A$2:A1476)+1)</f>
        <v>1453</v>
      </c>
      <c r="B1477" s="34" t="s">
        <v>1653</v>
      </c>
      <c r="C1477" s="35">
        <v>5</v>
      </c>
      <c r="D1477" s="35" t="s">
        <v>1461</v>
      </c>
      <c r="E14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77" s="36" t="str">
        <f>IF(Table2[[#This Row],[M1A]]="","",Table2[[#This Row],[M1A]]-Table2[[#This Row],[AWAL]])</f>
        <v/>
      </c>
      <c r="I1477" s="36" t="str">
        <f>IF(Table2[[#This Row],[M2A]]="","",SUM(Table2[[#This Row],[M2A]]-(IF(Table2[[#This Row],[M1A]]="",Table2[[#This Row],[AWAL]],Table2[[#This Row],[M1A]]))))</f>
        <v/>
      </c>
      <c r="J1477" s="37"/>
      <c r="K14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8" spans="1:15">
      <c r="A1478" s="33">
        <f>IF(Table2[[#This Row],[TT]]&lt;1,"",COUNT(A$2:A1477)+1)</f>
        <v>1454</v>
      </c>
      <c r="B1478" s="34" t="s">
        <v>1654</v>
      </c>
      <c r="C1478" s="35">
        <v>3</v>
      </c>
      <c r="D1478" s="35" t="s">
        <v>39</v>
      </c>
      <c r="E14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78" s="36" t="str">
        <f>IF(Table2[[#This Row],[M1A]]="","",Table2[[#This Row],[M1A]]-Table2[[#This Row],[AWAL]])</f>
        <v/>
      </c>
      <c r="I1478" s="36" t="str">
        <f>IF(Table2[[#This Row],[M2A]]="","",SUM(Table2[[#This Row],[M2A]]-(IF(Table2[[#This Row],[M1A]]="",Table2[[#This Row],[AWAL]],Table2[[#This Row],[M1A]]))))</f>
        <v/>
      </c>
      <c r="J1478" s="37"/>
      <c r="K14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79" spans="1:15">
      <c r="A1479" s="33">
        <f>IF(Table2[[#This Row],[TT]]&lt;1,"",COUNT(A$2:A1478)+1)</f>
        <v>1455</v>
      </c>
      <c r="B1479" s="34" t="s">
        <v>1655</v>
      </c>
      <c r="C1479" s="35">
        <v>2</v>
      </c>
      <c r="D1479" s="35" t="s">
        <v>39</v>
      </c>
      <c r="E14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79" s="36" t="str">
        <f>IF(Table2[[#This Row],[M1A]]="","",Table2[[#This Row],[M1A]]-Table2[[#This Row],[AWAL]])</f>
        <v/>
      </c>
      <c r="I1479" s="36" t="str">
        <f>IF(Table2[[#This Row],[M2A]]="","",SUM(Table2[[#This Row],[M2A]]-(IF(Table2[[#This Row],[M1A]]="",Table2[[#This Row],[AWAL]],Table2[[#This Row],[M1A]]))))</f>
        <v/>
      </c>
      <c r="J1479" s="37"/>
      <c r="K14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0" spans="1:15">
      <c r="A1480" s="33">
        <f>IF(Table2[[#This Row],[TT]]&lt;1,"",COUNT(A$2:A1479)+1)</f>
        <v>1456</v>
      </c>
      <c r="B1480" s="34" t="s">
        <v>1656</v>
      </c>
      <c r="C1480" s="35">
        <v>3</v>
      </c>
      <c r="D1480" s="35" t="s">
        <v>91</v>
      </c>
      <c r="E14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0" s="36" t="str">
        <f>IF(Table2[[#This Row],[M1A]]="","",Table2[[#This Row],[M1A]]-Table2[[#This Row],[AWAL]])</f>
        <v/>
      </c>
      <c r="I1480" s="36" t="str">
        <f>IF(Table2[[#This Row],[M2A]]="","",SUM(Table2[[#This Row],[M2A]]-(IF(Table2[[#This Row],[M1A]]="",Table2[[#This Row],[AWAL]],Table2[[#This Row],[M1A]]))))</f>
        <v/>
      </c>
      <c r="J1480" s="37"/>
      <c r="K14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1" spans="1:15">
      <c r="A1481" s="33">
        <f>IF(Table2[[#This Row],[TT]]&lt;1,"",COUNT(A$2:A1480)+1)</f>
        <v>1457</v>
      </c>
      <c r="B1481" s="34" t="s">
        <v>1657</v>
      </c>
      <c r="C1481" s="35">
        <v>5</v>
      </c>
      <c r="D1481" s="35" t="s">
        <v>91</v>
      </c>
      <c r="E14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81" s="36" t="str">
        <f>IF(Table2[[#This Row],[M1A]]="","",Table2[[#This Row],[M1A]]-Table2[[#This Row],[AWAL]])</f>
        <v/>
      </c>
      <c r="I1481" s="36" t="str">
        <f>IF(Table2[[#This Row],[M2A]]="","",SUM(Table2[[#This Row],[M2A]]-(IF(Table2[[#This Row],[M1A]]="",Table2[[#This Row],[AWAL]],Table2[[#This Row],[M1A]]))))</f>
        <v/>
      </c>
      <c r="J1481" s="37"/>
      <c r="K14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2" spans="1:15">
      <c r="A1482" s="33">
        <f>IF(Table2[[#This Row],[TT]]&lt;1,"",COUNT(A$2:A1481)+1)</f>
        <v>1458</v>
      </c>
      <c r="B1482" s="34" t="s">
        <v>1658</v>
      </c>
      <c r="C1482" s="35">
        <v>19</v>
      </c>
      <c r="D1482" s="35">
        <v>72</v>
      </c>
      <c r="E14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482" s="36" t="str">
        <f>IF(Table2[[#This Row],[M1A]]="","",Table2[[#This Row],[M1A]]-Table2[[#This Row],[AWAL]])</f>
        <v/>
      </c>
      <c r="I1482" s="36" t="str">
        <f>IF(Table2[[#This Row],[M2A]]="","",SUM(Table2[[#This Row],[M2A]]-(IF(Table2[[#This Row],[M1A]]="",Table2[[#This Row],[AWAL]],Table2[[#This Row],[M1A]]))))</f>
        <v/>
      </c>
      <c r="J1482" s="37"/>
      <c r="K14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3" spans="1:15">
      <c r="A1483" s="33">
        <f>IF(Table2[[#This Row],[TT]]&lt;1,"",COUNT(A$2:A1482)+1)</f>
        <v>1459</v>
      </c>
      <c r="B1483" s="34" t="s">
        <v>1659</v>
      </c>
      <c r="C1483" s="35">
        <v>5</v>
      </c>
      <c r="D1483" s="35" t="s">
        <v>28</v>
      </c>
      <c r="E14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83" s="36" t="str">
        <f>IF(Table2[[#This Row],[M1A]]="","",Table2[[#This Row],[M1A]]-Table2[[#This Row],[AWAL]])</f>
        <v/>
      </c>
      <c r="I1483" s="36" t="str">
        <f>IF(Table2[[#This Row],[M2A]]="","",SUM(Table2[[#This Row],[M2A]]-(IF(Table2[[#This Row],[M1A]]="",Table2[[#This Row],[AWAL]],Table2[[#This Row],[M1A]]))))</f>
        <v/>
      </c>
      <c r="J1483" s="37"/>
      <c r="K14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4" spans="1:15">
      <c r="A1484" s="33">
        <f>IF(Table2[[#This Row],[TT]]&lt;1,"",COUNT(A$2:A1483)+1)</f>
        <v>1460</v>
      </c>
      <c r="B1484" s="34" t="s">
        <v>1660</v>
      </c>
      <c r="C1484" s="35">
        <v>37</v>
      </c>
      <c r="D1484" s="35" t="s">
        <v>64</v>
      </c>
      <c r="E14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484" s="36" t="str">
        <f>IF(Table2[[#This Row],[M1A]]="","",Table2[[#This Row],[M1A]]-Table2[[#This Row],[AWAL]])</f>
        <v/>
      </c>
      <c r="I1484" s="36" t="str">
        <f>IF(Table2[[#This Row],[M2A]]="","",SUM(Table2[[#This Row],[M2A]]-(IF(Table2[[#This Row],[M1A]]="",Table2[[#This Row],[AWAL]],Table2[[#This Row],[M1A]]))))</f>
        <v/>
      </c>
      <c r="J1484" s="37"/>
      <c r="K14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5" spans="1:15">
      <c r="A1485" s="33">
        <f>IF(Table2[[#This Row],[TT]]&lt;1,"",COUNT(A$2:A1484)+1)</f>
        <v>1461</v>
      </c>
      <c r="B1485" s="34" t="s">
        <v>1661</v>
      </c>
      <c r="C1485" s="35">
        <v>5</v>
      </c>
      <c r="D1485" s="35" t="s">
        <v>11</v>
      </c>
      <c r="E14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85" s="36" t="str">
        <f>IF(Table2[[#This Row],[M1A]]="","",Table2[[#This Row],[M1A]]-Table2[[#This Row],[AWAL]])</f>
        <v/>
      </c>
      <c r="I1485" s="36" t="str">
        <f>IF(Table2[[#This Row],[M2A]]="","",SUM(Table2[[#This Row],[M2A]]-(IF(Table2[[#This Row],[M1A]]="",Table2[[#This Row],[AWAL]],Table2[[#This Row],[M1A]]))))</f>
        <v/>
      </c>
      <c r="J1485" s="37"/>
      <c r="K14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6" spans="1:15">
      <c r="A1486" s="33">
        <f>IF(Table2[[#This Row],[TT]]&lt;1,"",COUNT(A$2:A1485)+1)</f>
        <v>1462</v>
      </c>
      <c r="B1486" s="34" t="s">
        <v>1662</v>
      </c>
      <c r="C1486" s="35">
        <v>18</v>
      </c>
      <c r="D1486" s="35" t="s">
        <v>1663</v>
      </c>
      <c r="E14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86" s="36" t="str">
        <f>IF(Table2[[#This Row],[M1A]]="","",Table2[[#This Row],[M1A]]-Table2[[#This Row],[AWAL]])</f>
        <v/>
      </c>
      <c r="I1486" s="36" t="str">
        <f>IF(Table2[[#This Row],[M2A]]="","",SUM(Table2[[#This Row],[M2A]]-(IF(Table2[[#This Row],[M1A]]="",Table2[[#This Row],[AWAL]],Table2[[#This Row],[M1A]]))))</f>
        <v/>
      </c>
      <c r="J1486" s="37"/>
      <c r="K14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7" spans="1:15">
      <c r="A1487" s="33">
        <f>IF(Table2[[#This Row],[TT]]&lt;1,"",COUNT(A$2:A1486)+1)</f>
        <v>1463</v>
      </c>
      <c r="B1487" s="34" t="s">
        <v>1664</v>
      </c>
      <c r="C1487" s="35">
        <v>5</v>
      </c>
      <c r="D1487" s="35" t="s">
        <v>1665</v>
      </c>
      <c r="E14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87" s="36" t="str">
        <f>IF(Table2[[#This Row],[M1A]]="","",Table2[[#This Row],[M1A]]-Table2[[#This Row],[AWAL]])</f>
        <v/>
      </c>
      <c r="I1487" s="36" t="str">
        <f>IF(Table2[[#This Row],[M2A]]="","",SUM(Table2[[#This Row],[M2A]]-(IF(Table2[[#This Row],[M1A]]="",Table2[[#This Row],[AWAL]],Table2[[#This Row],[M1A]]))))</f>
        <v/>
      </c>
      <c r="J1487" s="37"/>
      <c r="K14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88" spans="1:15">
      <c r="A1488" s="33">
        <f>IF(Table2[[#This Row],[TT]]&lt;1,"",COUNT(A$2:A1487)+1)</f>
        <v>1464</v>
      </c>
      <c r="B1488" s="34" t="s">
        <v>1666</v>
      </c>
      <c r="C1488" s="35">
        <v>10</v>
      </c>
      <c r="D1488" s="35" t="s">
        <v>47</v>
      </c>
      <c r="E14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1488" s="36">
        <v>8</v>
      </c>
      <c r="G1488" s="36">
        <f>IF(Table2[[#This Row],[M1A]]="","",Table2[[#This Row],[M1A]]-Table2[[#This Row],[AWAL]])</f>
        <v>-2</v>
      </c>
      <c r="I1488" s="36" t="str">
        <f>IF(Table2[[#This Row],[M2A]]="","",SUM(Table2[[#This Row],[M2A]]-(IF(Table2[[#This Row],[M1A]]="",Table2[[#This Row],[AWAL]],Table2[[#This Row],[M1A]]))))</f>
        <v/>
      </c>
      <c r="J1488" s="37"/>
      <c r="K14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4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489" spans="1:15">
      <c r="A1489" s="33">
        <f>IF(Table2[[#This Row],[TT]]&lt;1,"",COUNT(A$2:A1488)+1)</f>
        <v>1465</v>
      </c>
      <c r="B1489" s="34" t="s">
        <v>1667</v>
      </c>
      <c r="C1489" s="35">
        <v>2</v>
      </c>
      <c r="D1489" s="35" t="s">
        <v>38</v>
      </c>
      <c r="E14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89" s="36" t="str">
        <f>IF(Table2[[#This Row],[M1A]]="","",Table2[[#This Row],[M1A]]-Table2[[#This Row],[AWAL]])</f>
        <v/>
      </c>
      <c r="I1489" s="36" t="str">
        <f>IF(Table2[[#This Row],[M2A]]="","",SUM(Table2[[#This Row],[M2A]]-(IF(Table2[[#This Row],[M1A]]="",Table2[[#This Row],[AWAL]],Table2[[#This Row],[M1A]]))))</f>
        <v/>
      </c>
      <c r="J1489" s="37"/>
      <c r="K14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0" spans="1:15">
      <c r="A1490" s="33">
        <f>IF(Table2[[#This Row],[TT]]&lt;1,"",COUNT(A$2:A1489)+1)</f>
        <v>1466</v>
      </c>
      <c r="B1490" s="34" t="s">
        <v>1668</v>
      </c>
      <c r="C1490" s="35">
        <v>22</v>
      </c>
      <c r="D1490" s="35" t="s">
        <v>11</v>
      </c>
      <c r="E14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F1490" s="36">
        <v>21</v>
      </c>
      <c r="G1490" s="36">
        <f>IF(Table2[[#This Row],[M1A]]="","",Table2[[#This Row],[M1A]]-Table2[[#This Row],[AWAL]])</f>
        <v>-1</v>
      </c>
      <c r="I1490" s="36" t="str">
        <f>IF(Table2[[#This Row],[M2A]]="","",SUM(Table2[[#This Row],[M2A]]-(IF(Table2[[#This Row],[M1A]]="",Table2[[#This Row],[AWAL]],Table2[[#This Row],[M1A]]))))</f>
        <v/>
      </c>
      <c r="J1490" s="37"/>
      <c r="K14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91" spans="1:15">
      <c r="A1491" s="33">
        <f>IF(Table2[[#This Row],[TT]]&lt;1,"",COUNT(A$2:A1490)+1)</f>
        <v>1467</v>
      </c>
      <c r="B1491" s="34" t="s">
        <v>2689</v>
      </c>
      <c r="C1491" s="35">
        <v>5</v>
      </c>
      <c r="D1491" s="35" t="s">
        <v>2921</v>
      </c>
      <c r="E14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1" s="36" t="str">
        <f>IF(Table2[[#This Row],[M1A]]="","",Table2[[#This Row],[M1A]]-Table2[[#This Row],[AWAL]])</f>
        <v/>
      </c>
      <c r="I1491" s="36" t="str">
        <f>IF(Table2[[#This Row],[M2A]]="","",SUM(Table2[[#This Row],[M2A]]-(IF(Table2[[#This Row],[M1A]]="",Table2[[#This Row],[AWAL]],Table2[[#This Row],[M1A]]))))</f>
        <v/>
      </c>
      <c r="J1491" s="37"/>
      <c r="K14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2" spans="1:15">
      <c r="A1492" s="33">
        <f>IF(Table2[[#This Row],[TT]]&lt;1,"",COUNT(A$2:A1491)+1)</f>
        <v>1468</v>
      </c>
      <c r="B1492" s="34" t="s">
        <v>1669</v>
      </c>
      <c r="C1492" s="35">
        <v>1</v>
      </c>
      <c r="D1492" s="35">
        <v>0</v>
      </c>
      <c r="E14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2" s="36" t="str">
        <f>IF(Table2[[#This Row],[M1A]]="","",Table2[[#This Row],[M1A]]-Table2[[#This Row],[AWAL]])</f>
        <v/>
      </c>
      <c r="I1492" s="36" t="str">
        <f>IF(Table2[[#This Row],[M2A]]="","",SUM(Table2[[#This Row],[M2A]]-(IF(Table2[[#This Row],[M1A]]="",Table2[[#This Row],[AWAL]],Table2[[#This Row],[M1A]]))))</f>
        <v/>
      </c>
      <c r="J1492" s="37"/>
      <c r="K14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3" spans="1:15">
      <c r="A1493" s="33">
        <f>IF(Table2[[#This Row],[TT]]&lt;1,"",COUNT(A$2:A1492)+1)</f>
        <v>1469</v>
      </c>
      <c r="B1493" s="34" t="s">
        <v>1670</v>
      </c>
      <c r="C1493" s="35">
        <v>6</v>
      </c>
      <c r="D1493" s="35" t="s">
        <v>59</v>
      </c>
      <c r="E14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493" s="36">
        <v>4</v>
      </c>
      <c r="G1493" s="36">
        <f>IF(Table2[[#This Row],[M1A]]="","",Table2[[#This Row],[M1A]]-Table2[[#This Row],[AWAL]])</f>
        <v>-2</v>
      </c>
      <c r="I1493" s="36" t="str">
        <f>IF(Table2[[#This Row],[M2A]]="","",SUM(Table2[[#This Row],[M2A]]-(IF(Table2[[#This Row],[M1A]]="",Table2[[#This Row],[AWAL]],Table2[[#This Row],[M1A]]))))</f>
        <v/>
      </c>
      <c r="J1493" s="37"/>
      <c r="K14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4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494" spans="1:15">
      <c r="A1494" s="39">
        <f>IF(Table2[[#This Row],[TT]]&lt;1,"",COUNT(A$2:A1493)+1)</f>
        <v>1470</v>
      </c>
      <c r="B1494" s="34" t="s">
        <v>2690</v>
      </c>
      <c r="C1494" s="35">
        <v>5</v>
      </c>
      <c r="D1494" s="35" t="s">
        <v>2821</v>
      </c>
      <c r="E149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494" s="36">
        <v>4</v>
      </c>
      <c r="G1494" s="38">
        <f>IF(Table2[[#This Row],[M1A]]="","",Table2[[#This Row],[M1A]]-Table2[[#This Row],[AWAL]])</f>
        <v>-1</v>
      </c>
      <c r="I1494" s="36" t="str">
        <f>IF(Table2[[#This Row],[M2A]]="","",SUM(Table2[[#This Row],[M2A]]-(IF(Table2[[#This Row],[M1A]]="",Table2[[#This Row],[AWAL]],Table2[[#This Row],[M1A]]))))</f>
        <v/>
      </c>
      <c r="J1494" s="37"/>
      <c r="K14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95" spans="1:15">
      <c r="A1495" s="39">
        <f>IF(Table2[[#This Row],[TT]]&lt;1,"",COUNT(A$2:A1494)+1)</f>
        <v>1471</v>
      </c>
      <c r="B1495" s="34" t="s">
        <v>1671</v>
      </c>
      <c r="C1495" s="35">
        <v>5</v>
      </c>
      <c r="D1495" s="35" t="s">
        <v>39</v>
      </c>
      <c r="E149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5" s="38" t="str">
        <f>IF(Table2[[#This Row],[M1A]]="","",Table2[[#This Row],[M1A]]-Table2[[#This Row],[AWAL]])</f>
        <v/>
      </c>
      <c r="I1495" s="36" t="str">
        <f>IF(Table2[[#This Row],[M2A]]="","",SUM(Table2[[#This Row],[M2A]]-(IF(Table2[[#This Row],[M1A]]="",Table2[[#This Row],[AWAL]],Table2[[#This Row],[M1A]]))))</f>
        <v/>
      </c>
      <c r="J1495" s="37"/>
      <c r="K14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6" spans="1:15">
      <c r="A1496" s="39">
        <f>IF(Table2[[#This Row],[TT]]&lt;1,"",COUNT(A$2:A1495)+1)</f>
        <v>1472</v>
      </c>
      <c r="B1496" s="34" t="s">
        <v>1672</v>
      </c>
      <c r="C1496" s="35">
        <v>31</v>
      </c>
      <c r="D1496" s="35" t="s">
        <v>39</v>
      </c>
      <c r="E149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1496" s="36">
        <v>29</v>
      </c>
      <c r="G1496" s="38">
        <f>IF(Table2[[#This Row],[M1A]]="","",Table2[[#This Row],[M1A]]-Table2[[#This Row],[AWAL]])</f>
        <v>-2</v>
      </c>
      <c r="I1496" s="36" t="str">
        <f>IF(Table2[[#This Row],[M2A]]="","",SUM(Table2[[#This Row],[M2A]]-(IF(Table2[[#This Row],[M1A]]="",Table2[[#This Row],[AWAL]],Table2[[#This Row],[M1A]]))))</f>
        <v/>
      </c>
      <c r="J1496" s="37"/>
      <c r="K14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4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497" spans="1:15">
      <c r="A1497" s="33">
        <f>IF(Table2[[#This Row],[TT]]&lt;1,"",COUNT(A$2:A1496)+1)</f>
        <v>1473</v>
      </c>
      <c r="B1497" s="34" t="s">
        <v>1673</v>
      </c>
      <c r="C1497" s="35">
        <v>8</v>
      </c>
      <c r="D1497" s="35" t="s">
        <v>39</v>
      </c>
      <c r="E14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497" s="36">
        <v>7</v>
      </c>
      <c r="G1497" s="36">
        <f>IF(Table2[[#This Row],[M1A]]="","",Table2[[#This Row],[M1A]]-Table2[[#This Row],[AWAL]])</f>
        <v>-1</v>
      </c>
      <c r="I1497" s="36" t="str">
        <f>IF(Table2[[#This Row],[M2A]]="","",SUM(Table2[[#This Row],[M2A]]-(IF(Table2[[#This Row],[M1A]]="",Table2[[#This Row],[AWAL]],Table2[[#This Row],[M1A]]))))</f>
        <v/>
      </c>
      <c r="J1497" s="37"/>
      <c r="K14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498" spans="1:15">
      <c r="A1498" s="33">
        <f>IF(Table2[[#This Row],[TT]]&lt;1,"",COUNT(A$2:A1497)+1)</f>
        <v>1474</v>
      </c>
      <c r="B1498" s="41" t="s">
        <v>1674</v>
      </c>
      <c r="C1498" s="42">
        <v>13</v>
      </c>
      <c r="D1498" s="42" t="s">
        <v>39</v>
      </c>
      <c r="E14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98" s="36" t="str">
        <f>IF(Table2[[#This Row],[M1A]]="","",Table2[[#This Row],[M1A]]-Table2[[#This Row],[AWAL]])</f>
        <v/>
      </c>
      <c r="I1498" s="36" t="str">
        <f>IF(Table2[[#This Row],[M2A]]="","",SUM(Table2[[#This Row],[M2A]]-(IF(Table2[[#This Row],[M1A]]="",Table2[[#This Row],[AWAL]],Table2[[#This Row],[M1A]]))))</f>
        <v/>
      </c>
      <c r="J1498" s="37"/>
      <c r="K14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4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499" spans="1:15">
      <c r="A1499" s="33">
        <f>IF(Table2[[#This Row],[TT]]&lt;1,"",COUNT(A$2:A1498)+1)</f>
        <v>1475</v>
      </c>
      <c r="B1499" s="34" t="s">
        <v>1675</v>
      </c>
      <c r="C1499" s="35">
        <v>7</v>
      </c>
      <c r="D1499" s="35" t="s">
        <v>39</v>
      </c>
      <c r="E14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499" s="36">
        <v>6</v>
      </c>
      <c r="G1499" s="36">
        <f>IF(Table2[[#This Row],[M1A]]="","",Table2[[#This Row],[M1A]]-Table2[[#This Row],[AWAL]])</f>
        <v>-1</v>
      </c>
      <c r="I1499" s="36" t="str">
        <f>IF(Table2[[#This Row],[M2A]]="","",SUM(Table2[[#This Row],[M2A]]-(IF(Table2[[#This Row],[M1A]]="",Table2[[#This Row],[AWAL]],Table2[[#This Row],[M1A]]))))</f>
        <v/>
      </c>
      <c r="J1499" s="37"/>
      <c r="K14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4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00" spans="1:15">
      <c r="A1500" s="33">
        <f>IF(Table2[[#This Row],[TT]]&lt;1,"",COUNT(A$2:A1499)+1)</f>
        <v>1476</v>
      </c>
      <c r="B1500" s="34" t="s">
        <v>2875</v>
      </c>
      <c r="C1500" s="35">
        <v>41</v>
      </c>
      <c r="D1500" s="35" t="s">
        <v>2718</v>
      </c>
      <c r="E15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1500" s="36" t="str">
        <f>IF(Table2[[#This Row],[M1A]]="","",Table2[[#This Row],[M1A]]-Table2[[#This Row],[AWAL]])</f>
        <v/>
      </c>
      <c r="I1500" s="36" t="str">
        <f>IF(Table2[[#This Row],[M2A]]="","",SUM(Table2[[#This Row],[M2A]]-(IF(Table2[[#This Row],[M1A]]="",Table2[[#This Row],[AWAL]],Table2[[#This Row],[M1A]]))))</f>
        <v/>
      </c>
      <c r="J1500" s="37"/>
      <c r="K15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1" spans="1:15">
      <c r="A1501" s="33">
        <f>IF(Table2[[#This Row],[TT]]&lt;1,"",COUNT(A$2:A1500)+1)</f>
        <v>1477</v>
      </c>
      <c r="B1501" s="34" t="s">
        <v>1676</v>
      </c>
      <c r="C1501" s="35">
        <v>3</v>
      </c>
      <c r="D1501" s="35" t="s">
        <v>1677</v>
      </c>
      <c r="E15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01" s="36" t="str">
        <f>IF(Table2[[#This Row],[M1A]]="","",Table2[[#This Row],[M1A]]-Table2[[#This Row],[AWAL]])</f>
        <v/>
      </c>
      <c r="I1501" s="36" t="str">
        <f>IF(Table2[[#This Row],[M2A]]="","",SUM(Table2[[#This Row],[M2A]]-(IF(Table2[[#This Row],[M1A]]="",Table2[[#This Row],[AWAL]],Table2[[#This Row],[M1A]]))))</f>
        <v/>
      </c>
      <c r="J1501" s="37"/>
      <c r="K15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2" spans="1:15">
      <c r="A1502" s="33">
        <f>IF(Table2[[#This Row],[TT]]&lt;1,"",COUNT(A$2:A1501)+1)</f>
        <v>1478</v>
      </c>
      <c r="B1502" s="41" t="s">
        <v>1678</v>
      </c>
      <c r="C1502" s="42">
        <v>1</v>
      </c>
      <c r="D1502" s="42">
        <v>0</v>
      </c>
      <c r="E15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2" s="36" t="str">
        <f>IF(Table2[[#This Row],[M1A]]="","",Table2[[#This Row],[M1A]]-Table2[[#This Row],[AWAL]])</f>
        <v/>
      </c>
      <c r="I1502" s="36" t="str">
        <f>IF(Table2[[#This Row],[M2A]]="","",SUM(Table2[[#This Row],[M2A]]-(IF(Table2[[#This Row],[M1A]]="",Table2[[#This Row],[AWAL]],Table2[[#This Row],[M1A]]))))</f>
        <v/>
      </c>
      <c r="J1502" s="37"/>
      <c r="K15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3" spans="1:15">
      <c r="A1503" s="33">
        <f>IF(Table2[[#This Row],[TT]]&lt;1,"",COUNT(A$2:A1502)+1)</f>
        <v>1479</v>
      </c>
      <c r="B1503" s="41" t="s">
        <v>1679</v>
      </c>
      <c r="C1503" s="42">
        <v>1</v>
      </c>
      <c r="D1503" s="42">
        <v>0</v>
      </c>
      <c r="E15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3" s="36" t="str">
        <f>IF(Table2[[#This Row],[M1A]]="","",Table2[[#This Row],[M1A]]-Table2[[#This Row],[AWAL]])</f>
        <v/>
      </c>
      <c r="I1503" s="36" t="str">
        <f>IF(Table2[[#This Row],[M2A]]="","",SUM(Table2[[#This Row],[M2A]]-(IF(Table2[[#This Row],[M1A]]="",Table2[[#This Row],[AWAL]],Table2[[#This Row],[M1A]]))))</f>
        <v/>
      </c>
      <c r="J1503" s="37"/>
      <c r="K15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4" spans="1:15">
      <c r="A1504" s="33">
        <f>IF(Table2[[#This Row],[TT]]&lt;1,"",COUNT(A$2:A1503)+1)</f>
        <v>1480</v>
      </c>
      <c r="B1504" s="34" t="s">
        <v>1680</v>
      </c>
      <c r="C1504" s="35">
        <v>3</v>
      </c>
      <c r="D1504" s="35" t="s">
        <v>157</v>
      </c>
      <c r="E15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504" s="36">
        <v>2</v>
      </c>
      <c r="G1504" s="36">
        <f>IF(Table2[[#This Row],[M1A]]="","",Table2[[#This Row],[M1A]]-Table2[[#This Row],[AWAL]])</f>
        <v>-1</v>
      </c>
      <c r="I1504" s="36" t="str">
        <f>IF(Table2[[#This Row],[M2A]]="","",SUM(Table2[[#This Row],[M2A]]-(IF(Table2[[#This Row],[M1A]]="",Table2[[#This Row],[AWAL]],Table2[[#This Row],[M1A]]))))</f>
        <v/>
      </c>
      <c r="J1504" s="37"/>
      <c r="K15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05" spans="1:15">
      <c r="A1505" s="33">
        <f>IF(Table2[[#This Row],[TT]]&lt;1,"",COUNT(A$2:A1504)+1)</f>
        <v>1481</v>
      </c>
      <c r="B1505" s="34" t="s">
        <v>1681</v>
      </c>
      <c r="C1505" s="35">
        <v>1</v>
      </c>
      <c r="D1505" s="35" t="s">
        <v>157</v>
      </c>
      <c r="E15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5" s="36" t="str">
        <f>IF(Table2[[#This Row],[M1A]]="","",Table2[[#This Row],[M1A]]-Table2[[#This Row],[AWAL]])</f>
        <v/>
      </c>
      <c r="I1505" s="36" t="str">
        <f>IF(Table2[[#This Row],[M2A]]="","",SUM(Table2[[#This Row],[M2A]]-(IF(Table2[[#This Row],[M1A]]="",Table2[[#This Row],[AWAL]],Table2[[#This Row],[M1A]]))))</f>
        <v/>
      </c>
      <c r="J1505" s="37"/>
      <c r="K15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6" spans="1:15">
      <c r="A1506" s="33" t="str">
        <f>IF(Table2[[#This Row],[TT]]&lt;1,"",COUNT(A$2:A1505)+1)</f>
        <v/>
      </c>
      <c r="B1506" s="34" t="s">
        <v>2876</v>
      </c>
      <c r="C1506" s="35">
        <v>1</v>
      </c>
      <c r="D1506" s="35" t="s">
        <v>2674</v>
      </c>
      <c r="E15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06" s="36">
        <v>0</v>
      </c>
      <c r="G1506" s="36">
        <f>IF(Table2[[#This Row],[M1A]]="","",Table2[[#This Row],[M1A]]-Table2[[#This Row],[AWAL]])</f>
        <v>-1</v>
      </c>
      <c r="I1506" s="36" t="str">
        <f>IF(Table2[[#This Row],[M2A]]="","",SUM(Table2[[#This Row],[M2A]]-(IF(Table2[[#This Row],[M1A]]="",Table2[[#This Row],[AWAL]],Table2[[#This Row],[M1A]]))))</f>
        <v/>
      </c>
      <c r="J1506" s="37"/>
      <c r="K15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5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07" spans="1:15">
      <c r="A1507" s="33">
        <f>IF(Table2[[#This Row],[TT]]&lt;1,"",COUNT(A$2:A1506)+1)</f>
        <v>1482</v>
      </c>
      <c r="B1507" s="34" t="s">
        <v>1682</v>
      </c>
      <c r="C1507" s="35">
        <v>1</v>
      </c>
      <c r="D1507" s="35" t="s">
        <v>1683</v>
      </c>
      <c r="E15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7" s="36" t="str">
        <f>IF(Table2[[#This Row],[M1A]]="","",Table2[[#This Row],[M1A]]-Table2[[#This Row],[AWAL]])</f>
        <v/>
      </c>
      <c r="I1507" s="36" t="str">
        <f>IF(Table2[[#This Row],[M2A]]="","",SUM(Table2[[#This Row],[M2A]]-(IF(Table2[[#This Row],[M1A]]="",Table2[[#This Row],[AWAL]],Table2[[#This Row],[M1A]]))))</f>
        <v/>
      </c>
      <c r="J1507" s="37"/>
      <c r="K15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8" spans="1:15">
      <c r="A1508" s="33">
        <f>IF(Table2[[#This Row],[TT]]&lt;1,"",COUNT(A$2:A1507)+1)</f>
        <v>1483</v>
      </c>
      <c r="B1508" s="34" t="s">
        <v>1684</v>
      </c>
      <c r="C1508" s="35">
        <v>5</v>
      </c>
      <c r="D1508" s="35" t="s">
        <v>1685</v>
      </c>
      <c r="E15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08" s="36" t="str">
        <f>IF(Table2[[#This Row],[M1A]]="","",Table2[[#This Row],[M1A]]-Table2[[#This Row],[AWAL]])</f>
        <v/>
      </c>
      <c r="I1508" s="36" t="str">
        <f>IF(Table2[[#This Row],[M2A]]="","",SUM(Table2[[#This Row],[M2A]]-(IF(Table2[[#This Row],[M1A]]="",Table2[[#This Row],[AWAL]],Table2[[#This Row],[M1A]]))))</f>
        <v/>
      </c>
      <c r="J1508" s="37"/>
      <c r="K15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09" spans="1:15">
      <c r="A1509" s="33">
        <f>IF(Table2[[#This Row],[TT]]&lt;1,"",COUNT(A$2:A1508)+1)</f>
        <v>1484</v>
      </c>
      <c r="B1509" s="34" t="s">
        <v>1686</v>
      </c>
      <c r="C1509" s="35">
        <v>6</v>
      </c>
      <c r="D1509" s="35" t="s">
        <v>445</v>
      </c>
      <c r="E15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09" s="36" t="str">
        <f>IF(Table2[[#This Row],[M1A]]="","",Table2[[#This Row],[M1A]]-Table2[[#This Row],[AWAL]])</f>
        <v/>
      </c>
      <c r="I1509" s="36" t="str">
        <f>IF(Table2[[#This Row],[M2A]]="","",SUM(Table2[[#This Row],[M2A]]-(IF(Table2[[#This Row],[M1A]]="",Table2[[#This Row],[AWAL]],Table2[[#This Row],[M1A]]))))</f>
        <v/>
      </c>
      <c r="J1509" s="37"/>
      <c r="K15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0" spans="1:15">
      <c r="A1510" s="33">
        <f>IF(Table2[[#This Row],[TT]]&lt;1,"",COUNT(A$2:A1509)+1)</f>
        <v>1485</v>
      </c>
      <c r="B1510" s="34" t="s">
        <v>1687</v>
      </c>
      <c r="C1510" s="35">
        <v>18</v>
      </c>
      <c r="D1510" s="35" t="s">
        <v>1308</v>
      </c>
      <c r="E15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1510" s="36">
        <v>17</v>
      </c>
      <c r="G1510" s="36">
        <f>IF(Table2[[#This Row],[M1A]]="","",Table2[[#This Row],[M1A]]-Table2[[#This Row],[AWAL]])</f>
        <v>-1</v>
      </c>
      <c r="I1510" s="36" t="str">
        <f>IF(Table2[[#This Row],[M2A]]="","",SUM(Table2[[#This Row],[M2A]]-(IF(Table2[[#This Row],[M1A]]="",Table2[[#This Row],[AWAL]],Table2[[#This Row],[M1A]]))))</f>
        <v/>
      </c>
      <c r="J1510" s="37"/>
      <c r="K15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11" spans="1:15">
      <c r="A1511" s="33">
        <f>IF(Table2[[#This Row],[TT]]&lt;1,"",COUNT(A$2:A1510)+1)</f>
        <v>1486</v>
      </c>
      <c r="B1511" s="34" t="s">
        <v>1688</v>
      </c>
      <c r="C1511" s="35">
        <v>16</v>
      </c>
      <c r="D1511" s="35" t="s">
        <v>1308</v>
      </c>
      <c r="E15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11" s="36" t="str">
        <f>IF(Table2[[#This Row],[M1A]]="","",Table2[[#This Row],[M1A]]-Table2[[#This Row],[AWAL]])</f>
        <v/>
      </c>
      <c r="I1511" s="36" t="str">
        <f>IF(Table2[[#This Row],[M2A]]="","",SUM(Table2[[#This Row],[M2A]]-(IF(Table2[[#This Row],[M1A]]="",Table2[[#This Row],[AWAL]],Table2[[#This Row],[M1A]]))))</f>
        <v/>
      </c>
      <c r="J1511" s="37"/>
      <c r="K15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2" spans="1:15">
      <c r="A1512" s="33">
        <f>IF(Table2[[#This Row],[TT]]&lt;1,"",COUNT(A$2:A1511)+1)</f>
        <v>1487</v>
      </c>
      <c r="B1512" s="34" t="s">
        <v>1689</v>
      </c>
      <c r="C1512" s="35">
        <v>6</v>
      </c>
      <c r="D1512" s="35" t="s">
        <v>32</v>
      </c>
      <c r="E15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12" s="36" t="str">
        <f>IF(Table2[[#This Row],[M1A]]="","",Table2[[#This Row],[M1A]]-Table2[[#This Row],[AWAL]])</f>
        <v/>
      </c>
      <c r="I1512" s="36" t="str">
        <f>IF(Table2[[#This Row],[M2A]]="","",SUM(Table2[[#This Row],[M2A]]-(IF(Table2[[#This Row],[M1A]]="",Table2[[#This Row],[AWAL]],Table2[[#This Row],[M1A]]))))</f>
        <v/>
      </c>
      <c r="J1512" s="37"/>
      <c r="K15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3" spans="1:15">
      <c r="A1513" s="33">
        <f>IF(Table2[[#This Row],[TT]]&lt;1,"",COUNT(A$2:A1512)+1)</f>
        <v>1488</v>
      </c>
      <c r="B1513" s="34" t="s">
        <v>1690</v>
      </c>
      <c r="C1513" s="35">
        <v>7</v>
      </c>
      <c r="D1513" s="35" t="s">
        <v>78</v>
      </c>
      <c r="E15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13" s="36" t="str">
        <f>IF(Table2[[#This Row],[M1A]]="","",Table2[[#This Row],[M1A]]-Table2[[#This Row],[AWAL]])</f>
        <v/>
      </c>
      <c r="I1513" s="36" t="str">
        <f>IF(Table2[[#This Row],[M2A]]="","",SUM(Table2[[#This Row],[M2A]]-(IF(Table2[[#This Row],[M1A]]="",Table2[[#This Row],[AWAL]],Table2[[#This Row],[M1A]]))))</f>
        <v/>
      </c>
      <c r="J1513" s="37"/>
      <c r="K15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4" spans="1:15">
      <c r="A1514" s="33">
        <f>IF(Table2[[#This Row],[TT]]&lt;1,"",COUNT(A$2:A1513)+1)</f>
        <v>1489</v>
      </c>
      <c r="B1514" s="34" t="s">
        <v>1691</v>
      </c>
      <c r="C1514" s="35">
        <v>3</v>
      </c>
      <c r="D1514" s="35" t="s">
        <v>347</v>
      </c>
      <c r="E15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14" s="36" t="str">
        <f>IF(Table2[[#This Row],[M1A]]="","",Table2[[#This Row],[M1A]]-Table2[[#This Row],[AWAL]])</f>
        <v/>
      </c>
      <c r="I1514" s="36" t="str">
        <f>IF(Table2[[#This Row],[M2A]]="","",SUM(Table2[[#This Row],[M2A]]-(IF(Table2[[#This Row],[M1A]]="",Table2[[#This Row],[AWAL]],Table2[[#This Row],[M1A]]))))</f>
        <v/>
      </c>
      <c r="J1514" s="37"/>
      <c r="K15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5" spans="1:15">
      <c r="A1515" s="33">
        <f>IF(Table2[[#This Row],[TT]]&lt;1,"",COUNT(A$2:A1514)+1)</f>
        <v>1490</v>
      </c>
      <c r="B1515" s="34" t="s">
        <v>1692</v>
      </c>
      <c r="C1515" s="35">
        <v>2</v>
      </c>
      <c r="D1515" s="35" t="s">
        <v>194</v>
      </c>
      <c r="E15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15" s="36" t="str">
        <f>IF(Table2[[#This Row],[M1A]]="","",Table2[[#This Row],[M1A]]-Table2[[#This Row],[AWAL]])</f>
        <v/>
      </c>
      <c r="I1515" s="36" t="str">
        <f>IF(Table2[[#This Row],[M2A]]="","",SUM(Table2[[#This Row],[M2A]]-(IF(Table2[[#This Row],[M1A]]="",Table2[[#This Row],[AWAL]],Table2[[#This Row],[M1A]]))))</f>
        <v/>
      </c>
      <c r="J1515" s="37"/>
      <c r="K15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6" spans="1:15">
      <c r="A1516" s="33">
        <f>IF(Table2[[#This Row],[TT]]&lt;1,"",COUNT(A$2:A1515)+1)</f>
        <v>1491</v>
      </c>
      <c r="B1516" s="34" t="s">
        <v>1693</v>
      </c>
      <c r="C1516" s="35">
        <v>3</v>
      </c>
      <c r="D1516" s="35" t="s">
        <v>182</v>
      </c>
      <c r="E15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16" s="36" t="str">
        <f>IF(Table2[[#This Row],[M1A]]="","",Table2[[#This Row],[M1A]]-Table2[[#This Row],[AWAL]])</f>
        <v/>
      </c>
      <c r="I1516" s="36" t="str">
        <f>IF(Table2[[#This Row],[M2A]]="","",SUM(Table2[[#This Row],[M2A]]-(IF(Table2[[#This Row],[M1A]]="",Table2[[#This Row],[AWAL]],Table2[[#This Row],[M1A]]))))</f>
        <v/>
      </c>
      <c r="J1516" s="37"/>
      <c r="K15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7" spans="1:15">
      <c r="A1517" s="33">
        <f>IF(Table2[[#This Row],[TT]]&lt;1,"",COUNT(A$2:A1516)+1)</f>
        <v>1492</v>
      </c>
      <c r="B1517" s="34" t="s">
        <v>1694</v>
      </c>
      <c r="C1517" s="35">
        <v>2</v>
      </c>
      <c r="D1517" s="35" t="s">
        <v>160</v>
      </c>
      <c r="E15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17" s="36" t="str">
        <f>IF(Table2[[#This Row],[M1A]]="","",Table2[[#This Row],[M1A]]-Table2[[#This Row],[AWAL]])</f>
        <v/>
      </c>
      <c r="I1517" s="36" t="str">
        <f>IF(Table2[[#This Row],[M2A]]="","",SUM(Table2[[#This Row],[M2A]]-(IF(Table2[[#This Row],[M1A]]="",Table2[[#This Row],[AWAL]],Table2[[#This Row],[M1A]]))))</f>
        <v/>
      </c>
      <c r="J1517" s="37"/>
      <c r="K15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8" spans="1:15">
      <c r="A1518" s="33">
        <f>IF(Table2[[#This Row],[TT]]&lt;1,"",COUNT(A$2:A1517)+1)</f>
        <v>1493</v>
      </c>
      <c r="B1518" s="34" t="s">
        <v>1695</v>
      </c>
      <c r="C1518" s="35">
        <v>4</v>
      </c>
      <c r="D1518" s="35" t="s">
        <v>135</v>
      </c>
      <c r="E15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18" s="36" t="str">
        <f>IF(Table2[[#This Row],[M1A]]="","",Table2[[#This Row],[M1A]]-Table2[[#This Row],[AWAL]])</f>
        <v/>
      </c>
      <c r="I1518" s="36" t="str">
        <f>IF(Table2[[#This Row],[M2A]]="","",SUM(Table2[[#This Row],[M2A]]-(IF(Table2[[#This Row],[M1A]]="",Table2[[#This Row],[AWAL]],Table2[[#This Row],[M1A]]))))</f>
        <v/>
      </c>
      <c r="J1518" s="37"/>
      <c r="K15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19" spans="1:15">
      <c r="A1519" s="33">
        <f>IF(Table2[[#This Row],[TT]]&lt;1,"",COUNT(A$2:A1518)+1)</f>
        <v>1494</v>
      </c>
      <c r="B1519" s="34" t="s">
        <v>1696</v>
      </c>
      <c r="C1519" s="35">
        <v>19</v>
      </c>
      <c r="D1519" s="35" t="s">
        <v>132</v>
      </c>
      <c r="E15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19" s="36" t="str">
        <f>IF(Table2[[#This Row],[M1A]]="","",Table2[[#This Row],[M1A]]-Table2[[#This Row],[AWAL]])</f>
        <v/>
      </c>
      <c r="I1519" s="36" t="str">
        <f>IF(Table2[[#This Row],[M2A]]="","",SUM(Table2[[#This Row],[M2A]]-(IF(Table2[[#This Row],[M1A]]="",Table2[[#This Row],[AWAL]],Table2[[#This Row],[M1A]]))))</f>
        <v/>
      </c>
      <c r="J1519" s="37"/>
      <c r="K15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0" spans="1:15">
      <c r="A1520" s="33">
        <f>IF(Table2[[#This Row],[TT]]&lt;1,"",COUNT(A$2:A1519)+1)</f>
        <v>1495</v>
      </c>
      <c r="B1520" s="34" t="s">
        <v>1697</v>
      </c>
      <c r="C1520" s="35">
        <v>3</v>
      </c>
      <c r="D1520" s="35" t="s">
        <v>1508</v>
      </c>
      <c r="E15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20" s="36" t="str">
        <f>IF(Table2[[#This Row],[M1A]]="","",Table2[[#This Row],[M1A]]-Table2[[#This Row],[AWAL]])</f>
        <v/>
      </c>
      <c r="I1520" s="36" t="str">
        <f>IF(Table2[[#This Row],[M2A]]="","",SUM(Table2[[#This Row],[M2A]]-(IF(Table2[[#This Row],[M1A]]="",Table2[[#This Row],[AWAL]],Table2[[#This Row],[M1A]]))))</f>
        <v/>
      </c>
      <c r="J1520" s="37"/>
      <c r="K15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1" spans="1:15">
      <c r="A1521" s="33">
        <f>IF(Table2[[#This Row],[TT]]&lt;1,"",COUNT(A$2:A1520)+1)</f>
        <v>1496</v>
      </c>
      <c r="B1521" s="34" t="s">
        <v>1698</v>
      </c>
      <c r="C1521" s="35">
        <v>3</v>
      </c>
      <c r="D1521" s="35" t="s">
        <v>19</v>
      </c>
      <c r="E15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21" s="36" t="str">
        <f>IF(Table2[[#This Row],[M1A]]="","",Table2[[#This Row],[M1A]]-Table2[[#This Row],[AWAL]])</f>
        <v/>
      </c>
      <c r="I1521" s="36" t="str">
        <f>IF(Table2[[#This Row],[M2A]]="","",SUM(Table2[[#This Row],[M2A]]-(IF(Table2[[#This Row],[M1A]]="",Table2[[#This Row],[AWAL]],Table2[[#This Row],[M1A]]))))</f>
        <v/>
      </c>
      <c r="J1521" s="37"/>
      <c r="K15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2" spans="1:15">
      <c r="A1522" s="33">
        <f>IF(Table2[[#This Row],[TT]]&lt;1,"",COUNT(A$2:A1521)+1)</f>
        <v>1497</v>
      </c>
      <c r="B1522" s="34" t="s">
        <v>1699</v>
      </c>
      <c r="C1522" s="35">
        <v>1</v>
      </c>
      <c r="D1522" s="35" t="s">
        <v>946</v>
      </c>
      <c r="E15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2" s="36" t="str">
        <f>IF(Table2[[#This Row],[M1A]]="","",Table2[[#This Row],[M1A]]-Table2[[#This Row],[AWAL]])</f>
        <v/>
      </c>
      <c r="I1522" s="36" t="str">
        <f>IF(Table2[[#This Row],[M2A]]="","",SUM(Table2[[#This Row],[M2A]]-(IF(Table2[[#This Row],[M1A]]="",Table2[[#This Row],[AWAL]],Table2[[#This Row],[M1A]]))))</f>
        <v/>
      </c>
      <c r="J1522" s="37"/>
      <c r="K15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3" spans="1:15">
      <c r="A1523" s="33">
        <f>IF(Table2[[#This Row],[TT]]&lt;1,"",COUNT(A$2:A1522)+1)</f>
        <v>1498</v>
      </c>
      <c r="B1523" s="34" t="s">
        <v>1700</v>
      </c>
      <c r="C1523" s="35">
        <v>2</v>
      </c>
      <c r="D1523" s="35">
        <v>288</v>
      </c>
      <c r="E15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3" s="36" t="str">
        <f>IF(Table2[[#This Row],[M1A]]="","",Table2[[#This Row],[M1A]]-Table2[[#This Row],[AWAL]])</f>
        <v/>
      </c>
      <c r="I1523" s="36" t="str">
        <f>IF(Table2[[#This Row],[M2A]]="","",SUM(Table2[[#This Row],[M2A]]-(IF(Table2[[#This Row],[M1A]]="",Table2[[#This Row],[AWAL]],Table2[[#This Row],[M1A]]))))</f>
        <v/>
      </c>
      <c r="J1523" s="37"/>
      <c r="K15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4" spans="1:15">
      <c r="A1524" s="33">
        <f>IF(Table2[[#This Row],[TT]]&lt;1,"",COUNT(A$2:A1523)+1)</f>
        <v>1499</v>
      </c>
      <c r="B1524" s="34" t="s">
        <v>1701</v>
      </c>
      <c r="C1524" s="35">
        <v>4</v>
      </c>
      <c r="D1524" s="35" t="s">
        <v>145</v>
      </c>
      <c r="E15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24" s="36" t="str">
        <f>IF(Table2[[#This Row],[M1A]]="","",Table2[[#This Row],[M1A]]-Table2[[#This Row],[AWAL]])</f>
        <v/>
      </c>
      <c r="I1524" s="36" t="str">
        <f>IF(Table2[[#This Row],[M2A]]="","",SUM(Table2[[#This Row],[M2A]]-(IF(Table2[[#This Row],[M1A]]="",Table2[[#This Row],[AWAL]],Table2[[#This Row],[M1A]]))))</f>
        <v/>
      </c>
      <c r="J1524" s="37"/>
      <c r="K15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5" spans="1:15">
      <c r="A1525" s="33">
        <f>IF(Table2[[#This Row],[TT]]&lt;1,"",COUNT(A$2:A1524)+1)</f>
        <v>1500</v>
      </c>
      <c r="B1525" s="34" t="s">
        <v>1702</v>
      </c>
      <c r="C1525" s="35">
        <v>8</v>
      </c>
      <c r="D1525" s="35" t="s">
        <v>1703</v>
      </c>
      <c r="E15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525" s="36" t="str">
        <f>IF(Table2[[#This Row],[M1A]]="","",Table2[[#This Row],[M1A]]-Table2[[#This Row],[AWAL]])</f>
        <v/>
      </c>
      <c r="I1525" s="36" t="str">
        <f>IF(Table2[[#This Row],[M2A]]="","",SUM(Table2[[#This Row],[M2A]]-(IF(Table2[[#This Row],[M1A]]="",Table2[[#This Row],[AWAL]],Table2[[#This Row],[M1A]]))))</f>
        <v/>
      </c>
      <c r="J1525" s="37"/>
      <c r="K15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6" spans="1:15">
      <c r="A1526" s="33">
        <f>IF(Table2[[#This Row],[TT]]&lt;1,"",COUNT(A$2:A1525)+1)</f>
        <v>1501</v>
      </c>
      <c r="B1526" s="34" t="s">
        <v>1704</v>
      </c>
      <c r="C1526" s="35">
        <v>2</v>
      </c>
      <c r="D1526" s="35" t="s">
        <v>59</v>
      </c>
      <c r="E15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6" s="36" t="str">
        <f>IF(Table2[[#This Row],[M1A]]="","",Table2[[#This Row],[M1A]]-Table2[[#This Row],[AWAL]])</f>
        <v/>
      </c>
      <c r="I1526" s="36" t="str">
        <f>IF(Table2[[#This Row],[M2A]]="","",SUM(Table2[[#This Row],[M2A]]-(IF(Table2[[#This Row],[M1A]]="",Table2[[#This Row],[AWAL]],Table2[[#This Row],[M1A]]))))</f>
        <v/>
      </c>
      <c r="J1526" s="37"/>
      <c r="K15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7" spans="1:15">
      <c r="A1527" s="33">
        <f>IF(Table2[[#This Row],[TT]]&lt;1,"",COUNT(A$2:A1526)+1)</f>
        <v>1502</v>
      </c>
      <c r="B1527" s="34" t="s">
        <v>1705</v>
      </c>
      <c r="C1527" s="35">
        <v>48</v>
      </c>
      <c r="D1527" s="35" t="s">
        <v>91</v>
      </c>
      <c r="E15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1527" s="36" t="str">
        <f>IF(Table2[[#This Row],[M1A]]="","",Table2[[#This Row],[M1A]]-Table2[[#This Row],[AWAL]])</f>
        <v/>
      </c>
      <c r="I1527" s="36" t="str">
        <f>IF(Table2[[#This Row],[M2A]]="","",SUM(Table2[[#This Row],[M2A]]-(IF(Table2[[#This Row],[M1A]]="",Table2[[#This Row],[AWAL]],Table2[[#This Row],[M1A]]))))</f>
        <v/>
      </c>
      <c r="J1527" s="37"/>
      <c r="K15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8" spans="1:15">
      <c r="A1528" s="33">
        <f>IF(Table2[[#This Row],[TT]]&lt;1,"",COUNT(A$2:A1527)+1)</f>
        <v>1503</v>
      </c>
      <c r="B1528" s="34" t="s">
        <v>1706</v>
      </c>
      <c r="C1528" s="35">
        <v>2</v>
      </c>
      <c r="D1528" s="35" t="s">
        <v>39</v>
      </c>
      <c r="E15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8" s="36" t="str">
        <f>IF(Table2[[#This Row],[M1A]]="","",Table2[[#This Row],[M1A]]-Table2[[#This Row],[AWAL]])</f>
        <v/>
      </c>
      <c r="I1528" s="36" t="str">
        <f>IF(Table2[[#This Row],[M2A]]="","",SUM(Table2[[#This Row],[M2A]]-(IF(Table2[[#This Row],[M1A]]="",Table2[[#This Row],[AWAL]],Table2[[#This Row],[M1A]]))))</f>
        <v/>
      </c>
      <c r="J1528" s="37"/>
      <c r="K15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29" spans="1:15">
      <c r="A1529" s="33">
        <f>IF(Table2[[#This Row],[TT]]&lt;1,"",COUNT(A$2:A1528)+1)</f>
        <v>1504</v>
      </c>
      <c r="B1529" s="34" t="s">
        <v>1707</v>
      </c>
      <c r="C1529" s="35">
        <v>1</v>
      </c>
      <c r="D1529" s="35" t="s">
        <v>91</v>
      </c>
      <c r="E15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9" s="36" t="str">
        <f>IF(Table2[[#This Row],[M1A]]="","",Table2[[#This Row],[M1A]]-Table2[[#This Row],[AWAL]])</f>
        <v/>
      </c>
      <c r="I1529" s="36" t="str">
        <f>IF(Table2[[#This Row],[M2A]]="","",SUM(Table2[[#This Row],[M2A]]-(IF(Table2[[#This Row],[M1A]]="",Table2[[#This Row],[AWAL]],Table2[[#This Row],[M1A]]))))</f>
        <v/>
      </c>
      <c r="J1529" s="37"/>
      <c r="K15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0" spans="1:15">
      <c r="A1530" s="33">
        <f>IF(Table2[[#This Row],[TT]]&lt;1,"",COUNT(A$2:A1529)+1)</f>
        <v>1505</v>
      </c>
      <c r="B1530" s="34" t="s">
        <v>1708</v>
      </c>
      <c r="C1530" s="35">
        <v>1</v>
      </c>
      <c r="D1530" s="35" t="s">
        <v>86</v>
      </c>
      <c r="E15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0" s="36" t="str">
        <f>IF(Table2[[#This Row],[M1A]]="","",Table2[[#This Row],[M1A]]-Table2[[#This Row],[AWAL]])</f>
        <v/>
      </c>
      <c r="I1530" s="36" t="str">
        <f>IF(Table2[[#This Row],[M2A]]="","",SUM(Table2[[#This Row],[M2A]]-(IF(Table2[[#This Row],[M1A]]="",Table2[[#This Row],[AWAL]],Table2[[#This Row],[M1A]]))))</f>
        <v/>
      </c>
      <c r="J1530" s="37"/>
      <c r="K15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1" spans="1:15">
      <c r="A1531" s="33">
        <f>IF(Table2[[#This Row],[TT]]&lt;1,"",COUNT(A$2:A1530)+1)</f>
        <v>1506</v>
      </c>
      <c r="B1531" s="34" t="s">
        <v>1709</v>
      </c>
      <c r="C1531" s="35">
        <v>2</v>
      </c>
      <c r="D1531" s="35" t="s">
        <v>38</v>
      </c>
      <c r="E15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31" s="36" t="str">
        <f>IF(Table2[[#This Row],[M1A]]="","",Table2[[#This Row],[M1A]]-Table2[[#This Row],[AWAL]])</f>
        <v/>
      </c>
      <c r="I1531" s="36" t="str">
        <f>IF(Table2[[#This Row],[M2A]]="","",SUM(Table2[[#This Row],[M2A]]-(IF(Table2[[#This Row],[M1A]]="",Table2[[#This Row],[AWAL]],Table2[[#This Row],[M1A]]))))</f>
        <v/>
      </c>
      <c r="J1531" s="37"/>
      <c r="K15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2" spans="1:15">
      <c r="A1532" s="33">
        <f>IF(Table2[[#This Row],[TT]]&lt;1,"",COUNT(A$2:A1531)+1)</f>
        <v>1507</v>
      </c>
      <c r="B1532" s="34" t="s">
        <v>2670</v>
      </c>
      <c r="C1532" s="35">
        <v>5</v>
      </c>
      <c r="D1532" s="35" t="s">
        <v>2911</v>
      </c>
      <c r="E15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32" s="36" t="str">
        <f>IF(Table2[[#This Row],[M1A]]="","",Table2[[#This Row],[M1A]]-Table2[[#This Row],[AWAL]])</f>
        <v/>
      </c>
      <c r="I1532" s="36" t="str">
        <f>IF(Table2[[#This Row],[M2A]]="","",SUM(Table2[[#This Row],[M2A]]-(IF(Table2[[#This Row],[M1A]]="",Table2[[#This Row],[AWAL]],Table2[[#This Row],[M1A]]))))</f>
        <v/>
      </c>
      <c r="J1532" s="37"/>
      <c r="K15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3" spans="1:15">
      <c r="A1533" s="33">
        <f>IF(Table2[[#This Row],[TT]]&lt;1,"",COUNT(A$2:A1532)+1)</f>
        <v>1508</v>
      </c>
      <c r="B1533" s="34" t="s">
        <v>1710</v>
      </c>
      <c r="C1533" s="35">
        <v>1</v>
      </c>
      <c r="D1533" s="35">
        <v>0</v>
      </c>
      <c r="E15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3" s="36" t="str">
        <f>IF(Table2[[#This Row],[M1A]]="","",Table2[[#This Row],[M1A]]-Table2[[#This Row],[AWAL]])</f>
        <v/>
      </c>
      <c r="I1533" s="36" t="str">
        <f>IF(Table2[[#This Row],[M2A]]="","",SUM(Table2[[#This Row],[M2A]]-(IF(Table2[[#This Row],[M1A]]="",Table2[[#This Row],[AWAL]],Table2[[#This Row],[M1A]]))))</f>
        <v/>
      </c>
      <c r="J1533" s="37"/>
      <c r="K15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4" spans="1:15">
      <c r="A1534" s="33">
        <f>IF(Table2[[#This Row],[TT]]&lt;1,"",COUNT(A$2:A1533)+1)</f>
        <v>1509</v>
      </c>
      <c r="B1534" s="34" t="s">
        <v>1711</v>
      </c>
      <c r="C1534" s="35">
        <v>1</v>
      </c>
      <c r="D1534" s="35" t="s">
        <v>39</v>
      </c>
      <c r="E15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4" s="36" t="str">
        <f>IF(Table2[[#This Row],[M1A]]="","",Table2[[#This Row],[M1A]]-Table2[[#This Row],[AWAL]])</f>
        <v/>
      </c>
      <c r="I1534" s="36" t="str">
        <f>IF(Table2[[#This Row],[M2A]]="","",SUM(Table2[[#This Row],[M2A]]-(IF(Table2[[#This Row],[M1A]]="",Table2[[#This Row],[AWAL]],Table2[[#This Row],[M1A]]))))</f>
        <v/>
      </c>
      <c r="J1534" s="37"/>
      <c r="K15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5" spans="1:15">
      <c r="A1535" s="33">
        <f>IF(Table2[[#This Row],[TT]]&lt;1,"",COUNT(A$2:A1534)+1)</f>
        <v>1510</v>
      </c>
      <c r="B1535" s="34" t="s">
        <v>1712</v>
      </c>
      <c r="C1535" s="35">
        <v>1</v>
      </c>
      <c r="D1535" s="35" t="s">
        <v>64</v>
      </c>
      <c r="E15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5" s="36" t="str">
        <f>IF(Table2[[#This Row],[M1A]]="","",Table2[[#This Row],[M1A]]-Table2[[#This Row],[AWAL]])</f>
        <v/>
      </c>
      <c r="I1535" s="36" t="str">
        <f>IF(Table2[[#This Row],[M2A]]="","",SUM(Table2[[#This Row],[M2A]]-(IF(Table2[[#This Row],[M1A]]="",Table2[[#This Row],[AWAL]],Table2[[#This Row],[M1A]]))))</f>
        <v/>
      </c>
      <c r="J1535" s="37"/>
      <c r="K15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6" spans="1:15">
      <c r="A1536" s="33">
        <f>IF(Table2[[#This Row],[TT]]&lt;1,"",COUNT(A$2:A1535)+1)</f>
        <v>1511</v>
      </c>
      <c r="B1536" s="41" t="s">
        <v>1713</v>
      </c>
      <c r="C1536" s="42">
        <v>5</v>
      </c>
      <c r="D1536" s="42" t="s">
        <v>34</v>
      </c>
      <c r="E15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36" s="36" t="str">
        <f>IF(Table2[[#This Row],[M1A]]="","",Table2[[#This Row],[M1A]]-Table2[[#This Row],[AWAL]])</f>
        <v/>
      </c>
      <c r="I1536" s="36" t="str">
        <f>IF(Table2[[#This Row],[M2A]]="","",SUM(Table2[[#This Row],[M2A]]-(IF(Table2[[#This Row],[M1A]]="",Table2[[#This Row],[AWAL]],Table2[[#This Row],[M1A]]))))</f>
        <v/>
      </c>
      <c r="J1536" s="37"/>
      <c r="K15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7" spans="1:15">
      <c r="A1537" s="33">
        <f>IF(Table2[[#This Row],[TT]]&lt;1,"",COUNT(A$2:A1536)+1)</f>
        <v>1512</v>
      </c>
      <c r="B1537" s="34" t="s">
        <v>1714</v>
      </c>
      <c r="C1537" s="35">
        <v>22</v>
      </c>
      <c r="D1537" s="35" t="s">
        <v>91</v>
      </c>
      <c r="E15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1537" s="36" t="str">
        <f>IF(Table2[[#This Row],[M1A]]="","",Table2[[#This Row],[M1A]]-Table2[[#This Row],[AWAL]])</f>
        <v/>
      </c>
      <c r="I1537" s="36" t="str">
        <f>IF(Table2[[#This Row],[M2A]]="","",SUM(Table2[[#This Row],[M2A]]-(IF(Table2[[#This Row],[M1A]]="",Table2[[#This Row],[AWAL]],Table2[[#This Row],[M1A]]))))</f>
        <v/>
      </c>
      <c r="J1537" s="37"/>
      <c r="K15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8" spans="1:15">
      <c r="A1538" s="33">
        <f>IF(Table2[[#This Row],[TT]]&lt;1,"",COUNT(A$2:A1537)+1)</f>
        <v>1513</v>
      </c>
      <c r="B1538" s="34" t="s">
        <v>1715</v>
      </c>
      <c r="C1538" s="35">
        <v>2</v>
      </c>
      <c r="D1538" s="35" t="s">
        <v>1716</v>
      </c>
      <c r="E15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38" s="36" t="str">
        <f>IF(Table2[[#This Row],[M1A]]="","",Table2[[#This Row],[M1A]]-Table2[[#This Row],[AWAL]])</f>
        <v/>
      </c>
      <c r="I1538" s="36" t="str">
        <f>IF(Table2[[#This Row],[M2A]]="","",SUM(Table2[[#This Row],[M2A]]-(IF(Table2[[#This Row],[M1A]]="",Table2[[#This Row],[AWAL]],Table2[[#This Row],[M1A]]))))</f>
        <v/>
      </c>
      <c r="J1538" s="37"/>
      <c r="K15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39" spans="1:15">
      <c r="A1539" s="33">
        <f>IF(Table2[[#This Row],[TT]]&lt;1,"",COUNT(A$2:A1538)+1)</f>
        <v>1514</v>
      </c>
      <c r="B1539" s="34" t="s">
        <v>1717</v>
      </c>
      <c r="C1539" s="35">
        <v>3</v>
      </c>
      <c r="D1539" s="35" t="s">
        <v>91</v>
      </c>
      <c r="E15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9" s="36" t="str">
        <f>IF(Table2[[#This Row],[M1A]]="","",Table2[[#This Row],[M1A]]-Table2[[#This Row],[AWAL]])</f>
        <v/>
      </c>
      <c r="I1539" s="36" t="str">
        <f>IF(Table2[[#This Row],[M2A]]="","",SUM(Table2[[#This Row],[M2A]]-(IF(Table2[[#This Row],[M1A]]="",Table2[[#This Row],[AWAL]],Table2[[#This Row],[M1A]]))))</f>
        <v/>
      </c>
      <c r="J1539" s="37"/>
      <c r="K15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0" spans="1:15">
      <c r="A1540" s="33">
        <f>IF(Table2[[#This Row],[TT]]&lt;1,"",COUNT(A$2:A1539)+1)</f>
        <v>1515</v>
      </c>
      <c r="B1540" s="34" t="s">
        <v>1718</v>
      </c>
      <c r="C1540" s="35">
        <v>1</v>
      </c>
      <c r="D1540" s="35" t="s">
        <v>39</v>
      </c>
      <c r="E15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0" s="36" t="str">
        <f>IF(Table2[[#This Row],[M1A]]="","",Table2[[#This Row],[M1A]]-Table2[[#This Row],[AWAL]])</f>
        <v/>
      </c>
      <c r="I1540" s="36" t="str">
        <f>IF(Table2[[#This Row],[M2A]]="","",SUM(Table2[[#This Row],[M2A]]-(IF(Table2[[#This Row],[M1A]]="",Table2[[#This Row],[AWAL]],Table2[[#This Row],[M1A]]))))</f>
        <v/>
      </c>
      <c r="J1540" s="37"/>
      <c r="K15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1" spans="1:15">
      <c r="A1541" s="33">
        <f>IF(Table2[[#This Row],[TT]]&lt;1,"",COUNT(A$2:A1540)+1)</f>
        <v>1516</v>
      </c>
      <c r="B1541" s="34" t="s">
        <v>1719</v>
      </c>
      <c r="C1541" s="35">
        <v>1</v>
      </c>
      <c r="D1541" s="35" t="s">
        <v>53</v>
      </c>
      <c r="E15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1" s="36" t="str">
        <f>IF(Table2[[#This Row],[M1A]]="","",Table2[[#This Row],[M1A]]-Table2[[#This Row],[AWAL]])</f>
        <v/>
      </c>
      <c r="I1541" s="36" t="str">
        <f>IF(Table2[[#This Row],[M2A]]="","",SUM(Table2[[#This Row],[M2A]]-(IF(Table2[[#This Row],[M1A]]="",Table2[[#This Row],[AWAL]],Table2[[#This Row],[M1A]]))))</f>
        <v/>
      </c>
      <c r="J1541" s="37"/>
      <c r="K15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2" spans="1:15">
      <c r="A1542" s="33">
        <f>IF(Table2[[#This Row],[TT]]&lt;1,"",COUNT(A$2:A1541)+1)</f>
        <v>1517</v>
      </c>
      <c r="B1542" s="34" t="s">
        <v>1720</v>
      </c>
      <c r="C1542" s="35">
        <v>1</v>
      </c>
      <c r="D1542" s="35" t="s">
        <v>91</v>
      </c>
      <c r="E15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2" s="36" t="str">
        <f>IF(Table2[[#This Row],[M1A]]="","",Table2[[#This Row],[M1A]]-Table2[[#This Row],[AWAL]])</f>
        <v/>
      </c>
      <c r="I1542" s="36" t="str">
        <f>IF(Table2[[#This Row],[M2A]]="","",SUM(Table2[[#This Row],[M2A]]-(IF(Table2[[#This Row],[M1A]]="",Table2[[#This Row],[AWAL]],Table2[[#This Row],[M1A]]))))</f>
        <v/>
      </c>
      <c r="J1542" s="37"/>
      <c r="K15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3" spans="1:15">
      <c r="A1543" s="33">
        <f>IF(Table2[[#This Row],[TT]]&lt;1,"",COUNT(A$2:A1542)+1)</f>
        <v>1518</v>
      </c>
      <c r="B1543" s="34" t="s">
        <v>1721</v>
      </c>
      <c r="C1543" s="35">
        <v>2</v>
      </c>
      <c r="D1543" s="35" t="s">
        <v>106</v>
      </c>
      <c r="E15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3" s="36" t="str">
        <f>IF(Table2[[#This Row],[M1A]]="","",Table2[[#This Row],[M1A]]-Table2[[#This Row],[AWAL]])</f>
        <v/>
      </c>
      <c r="I1543" s="36" t="str">
        <f>IF(Table2[[#This Row],[M2A]]="","",SUM(Table2[[#This Row],[M2A]]-(IF(Table2[[#This Row],[M1A]]="",Table2[[#This Row],[AWAL]],Table2[[#This Row],[M1A]]))))</f>
        <v/>
      </c>
      <c r="J1543" s="37"/>
      <c r="K15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4" spans="1:15">
      <c r="A1544" s="33">
        <f>IF(Table2[[#This Row],[TT]]&lt;1,"",COUNT(A$2:A1543)+1)</f>
        <v>1519</v>
      </c>
      <c r="B1544" s="34" t="s">
        <v>1722</v>
      </c>
      <c r="C1544" s="35">
        <v>1</v>
      </c>
      <c r="D1544" s="35" t="s">
        <v>445</v>
      </c>
      <c r="E15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4" s="36" t="str">
        <f>IF(Table2[[#This Row],[M1A]]="","",Table2[[#This Row],[M1A]]-Table2[[#This Row],[AWAL]])</f>
        <v/>
      </c>
      <c r="I1544" s="36" t="str">
        <f>IF(Table2[[#This Row],[M2A]]="","",SUM(Table2[[#This Row],[M2A]]-(IF(Table2[[#This Row],[M1A]]="",Table2[[#This Row],[AWAL]],Table2[[#This Row],[M1A]]))))</f>
        <v/>
      </c>
      <c r="J1544" s="37"/>
      <c r="K15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5" spans="1:15">
      <c r="A1545" s="33">
        <f>IF(Table2[[#This Row],[TT]]&lt;1,"",COUNT(A$2:A1544)+1)</f>
        <v>1520</v>
      </c>
      <c r="B1545" s="34" t="s">
        <v>1723</v>
      </c>
      <c r="C1545" s="35">
        <v>2</v>
      </c>
      <c r="D1545" s="35" t="s">
        <v>39</v>
      </c>
      <c r="E15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5" s="36" t="str">
        <f>IF(Table2[[#This Row],[M1A]]="","",Table2[[#This Row],[M1A]]-Table2[[#This Row],[AWAL]])</f>
        <v/>
      </c>
      <c r="I1545" s="36" t="str">
        <f>IF(Table2[[#This Row],[M2A]]="","",SUM(Table2[[#This Row],[M2A]]-(IF(Table2[[#This Row],[M1A]]="",Table2[[#This Row],[AWAL]],Table2[[#This Row],[M1A]]))))</f>
        <v/>
      </c>
      <c r="J1545" s="37"/>
      <c r="K15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6" spans="1:15">
      <c r="A1546" s="33">
        <f>IF(Table2[[#This Row],[TT]]&lt;1,"",COUNT(A$2:A1545)+1)</f>
        <v>1521</v>
      </c>
      <c r="B1546" s="34" t="s">
        <v>1724</v>
      </c>
      <c r="C1546" s="35">
        <v>4</v>
      </c>
      <c r="D1546" s="35" t="s">
        <v>64</v>
      </c>
      <c r="E15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6" s="36" t="str">
        <f>IF(Table2[[#This Row],[M1A]]="","",Table2[[#This Row],[M1A]]-Table2[[#This Row],[AWAL]])</f>
        <v/>
      </c>
      <c r="I1546" s="36" t="str">
        <f>IF(Table2[[#This Row],[M2A]]="","",SUM(Table2[[#This Row],[M2A]]-(IF(Table2[[#This Row],[M1A]]="",Table2[[#This Row],[AWAL]],Table2[[#This Row],[M1A]]))))</f>
        <v/>
      </c>
      <c r="J1546" s="37"/>
      <c r="K15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7" spans="1:15">
      <c r="A1547" s="33">
        <f>IF(Table2[[#This Row],[TT]]&lt;1,"",COUNT(A$2:A1546)+1)</f>
        <v>1522</v>
      </c>
      <c r="B1547" s="34" t="s">
        <v>1725</v>
      </c>
      <c r="C1547" s="35">
        <v>4</v>
      </c>
      <c r="D1547" s="35" t="s">
        <v>64</v>
      </c>
      <c r="E15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7" s="36" t="str">
        <f>IF(Table2[[#This Row],[M1A]]="","",Table2[[#This Row],[M1A]]-Table2[[#This Row],[AWAL]])</f>
        <v/>
      </c>
      <c r="I1547" s="36" t="str">
        <f>IF(Table2[[#This Row],[M2A]]="","",SUM(Table2[[#This Row],[M2A]]-(IF(Table2[[#This Row],[M1A]]="",Table2[[#This Row],[AWAL]],Table2[[#This Row],[M1A]]))))</f>
        <v/>
      </c>
      <c r="J1547" s="37"/>
      <c r="K15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8" spans="1:15">
      <c r="A1548" s="33">
        <f>IF(Table2[[#This Row],[TT]]&lt;1,"",COUNT(A$2:A1547)+1)</f>
        <v>1523</v>
      </c>
      <c r="B1548" s="34" t="s">
        <v>1726</v>
      </c>
      <c r="C1548" s="35">
        <v>8</v>
      </c>
      <c r="D1548" s="35" t="s">
        <v>91</v>
      </c>
      <c r="E15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548" s="36" t="str">
        <f>IF(Table2[[#This Row],[M1A]]="","",Table2[[#This Row],[M1A]]-Table2[[#This Row],[AWAL]])</f>
        <v/>
      </c>
      <c r="I1548" s="36" t="str">
        <f>IF(Table2[[#This Row],[M2A]]="","",SUM(Table2[[#This Row],[M2A]]-(IF(Table2[[#This Row],[M1A]]="",Table2[[#This Row],[AWAL]],Table2[[#This Row],[M1A]]))))</f>
        <v/>
      </c>
      <c r="J1548" s="37"/>
      <c r="K15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49" spans="1:15">
      <c r="A1549" s="33">
        <f>IF(Table2[[#This Row],[TT]]&lt;1,"",COUNT(A$2:A1548)+1)</f>
        <v>1524</v>
      </c>
      <c r="B1549" s="34" t="s">
        <v>1727</v>
      </c>
      <c r="C1549" s="35">
        <v>21</v>
      </c>
      <c r="D1549" s="35">
        <v>240</v>
      </c>
      <c r="E15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549" s="36" t="str">
        <f>IF(Table2[[#This Row],[M1A]]="","",Table2[[#This Row],[M1A]]-Table2[[#This Row],[AWAL]])</f>
        <v/>
      </c>
      <c r="I1549" s="36" t="str">
        <f>IF(Table2[[#This Row],[M2A]]="","",SUM(Table2[[#This Row],[M2A]]-(IF(Table2[[#This Row],[M1A]]="",Table2[[#This Row],[AWAL]],Table2[[#This Row],[M1A]]))))</f>
        <v/>
      </c>
      <c r="J1549" s="37"/>
      <c r="K15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0" spans="1:15">
      <c r="A1550" s="33">
        <f>IF(Table2[[#This Row],[TT]]&lt;1,"",COUNT(A$2:A1549)+1)</f>
        <v>1525</v>
      </c>
      <c r="B1550" s="34" t="s">
        <v>1728</v>
      </c>
      <c r="C1550" s="35">
        <v>10</v>
      </c>
      <c r="D1550" s="35">
        <v>240</v>
      </c>
      <c r="E15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50" s="36" t="str">
        <f>IF(Table2[[#This Row],[M1A]]="","",Table2[[#This Row],[M1A]]-Table2[[#This Row],[AWAL]])</f>
        <v/>
      </c>
      <c r="I1550" s="36" t="str">
        <f>IF(Table2[[#This Row],[M2A]]="","",SUM(Table2[[#This Row],[M2A]]-(IF(Table2[[#This Row],[M1A]]="",Table2[[#This Row],[AWAL]],Table2[[#This Row],[M1A]]))))</f>
        <v/>
      </c>
      <c r="J1550" s="37"/>
      <c r="K15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1" spans="1:15">
      <c r="A1551" s="33">
        <f>IF(Table2[[#This Row],[TT]]&lt;1,"",COUNT(A$2:A1550)+1)</f>
        <v>1526</v>
      </c>
      <c r="B1551" s="34" t="s">
        <v>1729</v>
      </c>
      <c r="C1551" s="35">
        <v>1</v>
      </c>
      <c r="D1551" s="35" t="s">
        <v>38</v>
      </c>
      <c r="E15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1" s="36" t="str">
        <f>IF(Table2[[#This Row],[M1A]]="","",Table2[[#This Row],[M1A]]-Table2[[#This Row],[AWAL]])</f>
        <v/>
      </c>
      <c r="I1551" s="36" t="str">
        <f>IF(Table2[[#This Row],[M2A]]="","",SUM(Table2[[#This Row],[M2A]]-(IF(Table2[[#This Row],[M1A]]="",Table2[[#This Row],[AWAL]],Table2[[#This Row],[M1A]]))))</f>
        <v/>
      </c>
      <c r="J1551" s="37"/>
      <c r="K15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2" spans="1:15">
      <c r="A1552" s="33">
        <f>IF(Table2[[#This Row],[TT]]&lt;1,"",COUNT(A$2:A1551)+1)</f>
        <v>1527</v>
      </c>
      <c r="B1552" s="34" t="s">
        <v>1730</v>
      </c>
      <c r="C1552" s="35">
        <v>6</v>
      </c>
      <c r="D1552" s="35" t="s">
        <v>204</v>
      </c>
      <c r="E15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52" s="36" t="str">
        <f>IF(Table2[[#This Row],[M1A]]="","",Table2[[#This Row],[M1A]]-Table2[[#This Row],[AWAL]])</f>
        <v/>
      </c>
      <c r="I1552" s="36" t="str">
        <f>IF(Table2[[#This Row],[M2A]]="","",SUM(Table2[[#This Row],[M2A]]-(IF(Table2[[#This Row],[M1A]]="",Table2[[#This Row],[AWAL]],Table2[[#This Row],[M1A]]))))</f>
        <v/>
      </c>
      <c r="J1552" s="37"/>
      <c r="K15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3" spans="1:15">
      <c r="A1553" s="33">
        <f>IF(Table2[[#This Row],[TT]]&lt;1,"",COUNT(A$2:A1552)+1)</f>
        <v>1528</v>
      </c>
      <c r="B1553" s="34" t="s">
        <v>1731</v>
      </c>
      <c r="C1553" s="35">
        <v>5</v>
      </c>
      <c r="D1553" s="35" t="s">
        <v>178</v>
      </c>
      <c r="E15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53" s="36" t="str">
        <f>IF(Table2[[#This Row],[M1A]]="","",Table2[[#This Row],[M1A]]-Table2[[#This Row],[AWAL]])</f>
        <v/>
      </c>
      <c r="I1553" s="36" t="str">
        <f>IF(Table2[[#This Row],[M2A]]="","",SUM(Table2[[#This Row],[M2A]]-(IF(Table2[[#This Row],[M1A]]="",Table2[[#This Row],[AWAL]],Table2[[#This Row],[M1A]]))))</f>
        <v/>
      </c>
      <c r="J1553" s="37"/>
      <c r="K15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4" spans="1:15">
      <c r="A1554" s="33">
        <f>IF(Table2[[#This Row],[TT]]&lt;1,"",COUNT(A$2:A1553)+1)</f>
        <v>1529</v>
      </c>
      <c r="B1554" s="34" t="s">
        <v>1732</v>
      </c>
      <c r="C1554" s="35">
        <v>5</v>
      </c>
      <c r="D1554" s="35" t="s">
        <v>91</v>
      </c>
      <c r="E15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54" s="36" t="str">
        <f>IF(Table2[[#This Row],[M1A]]="","",Table2[[#This Row],[M1A]]-Table2[[#This Row],[AWAL]])</f>
        <v/>
      </c>
      <c r="I1554" s="36" t="str">
        <f>IF(Table2[[#This Row],[M2A]]="","",SUM(Table2[[#This Row],[M2A]]-(IF(Table2[[#This Row],[M1A]]="",Table2[[#This Row],[AWAL]],Table2[[#This Row],[M1A]]))))</f>
        <v/>
      </c>
      <c r="J1554" s="37"/>
      <c r="K15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5" spans="1:15">
      <c r="A1555" s="33">
        <f>IF(Table2[[#This Row],[TT]]&lt;1,"",COUNT(A$2:A1554)+1)</f>
        <v>1530</v>
      </c>
      <c r="B1555" s="34" t="s">
        <v>1733</v>
      </c>
      <c r="C1555" s="35">
        <v>1</v>
      </c>
      <c r="D1555" s="35" t="s">
        <v>98</v>
      </c>
      <c r="E15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5" s="36" t="str">
        <f>IF(Table2[[#This Row],[M1A]]="","",Table2[[#This Row],[M1A]]-Table2[[#This Row],[AWAL]])</f>
        <v/>
      </c>
      <c r="I1555" s="36" t="str">
        <f>IF(Table2[[#This Row],[M2A]]="","",SUM(Table2[[#This Row],[M2A]]-(IF(Table2[[#This Row],[M1A]]="",Table2[[#This Row],[AWAL]],Table2[[#This Row],[M1A]]))))</f>
        <v/>
      </c>
      <c r="J1555" s="37"/>
      <c r="K15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6" spans="1:15">
      <c r="A1556" s="39">
        <f>IF(Table2[[#This Row],[TT]]&lt;1,"",COUNT(A$2:A1555)+1)</f>
        <v>1531</v>
      </c>
      <c r="B1556" s="34" t="s">
        <v>1734</v>
      </c>
      <c r="C1556" s="35">
        <v>1</v>
      </c>
      <c r="D1556" s="35" t="s">
        <v>186</v>
      </c>
      <c r="E155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6" s="38" t="str">
        <f>IF(Table2[[#This Row],[M1A]]="","",Table2[[#This Row],[M1A]]-Table2[[#This Row],[AWAL]])</f>
        <v/>
      </c>
      <c r="I1556" s="38" t="str">
        <f>IF(Table2[[#This Row],[M2A]]="","",SUM(Table2[[#This Row],[M2A]]-(IF(Table2[[#This Row],[M1A]]="",Table2[[#This Row],[AWAL]],Table2[[#This Row],[M1A]]))))</f>
        <v/>
      </c>
      <c r="J1556" s="37"/>
      <c r="K155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7" spans="1:15">
      <c r="A1557" s="33">
        <f>IF(Table2[[#This Row],[TT]]&lt;1,"",COUNT(A$2:A1556)+1)</f>
        <v>1532</v>
      </c>
      <c r="B1557" s="34" t="s">
        <v>1735</v>
      </c>
      <c r="C1557" s="35">
        <v>3</v>
      </c>
      <c r="D1557" s="35" t="s">
        <v>186</v>
      </c>
      <c r="E15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57" s="36" t="str">
        <f>IF(Table2[[#This Row],[M1A]]="","",Table2[[#This Row],[M1A]]-Table2[[#This Row],[AWAL]])</f>
        <v/>
      </c>
      <c r="I1557" s="36" t="str">
        <f>IF(Table2[[#This Row],[M2A]]="","",SUM(Table2[[#This Row],[M2A]]-(IF(Table2[[#This Row],[M1A]]="",Table2[[#This Row],[AWAL]],Table2[[#This Row],[M1A]]))))</f>
        <v/>
      </c>
      <c r="J1557" s="37"/>
      <c r="K15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8" spans="1:15">
      <c r="A1558" s="33">
        <f>IF(Table2[[#This Row],[TT]]&lt;1,"",COUNT(A$2:A1557)+1)</f>
        <v>1533</v>
      </c>
      <c r="B1558" s="34" t="s">
        <v>1736</v>
      </c>
      <c r="C1558" s="35">
        <v>8</v>
      </c>
      <c r="D1558" s="35" t="s">
        <v>186</v>
      </c>
      <c r="E15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558" s="36" t="str">
        <f>IF(Table2[[#This Row],[M1A]]="","",Table2[[#This Row],[M1A]]-Table2[[#This Row],[AWAL]])</f>
        <v/>
      </c>
      <c r="I1558" s="36" t="str">
        <f>IF(Table2[[#This Row],[M2A]]="","",SUM(Table2[[#This Row],[M2A]]-(IF(Table2[[#This Row],[M1A]]="",Table2[[#This Row],[AWAL]],Table2[[#This Row],[M1A]]))))</f>
        <v/>
      </c>
      <c r="J1558" s="37"/>
      <c r="K15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59" spans="1:15">
      <c r="A1559" s="33">
        <f>IF(Table2[[#This Row],[TT]]&lt;1,"",COUNT(A$2:A1558)+1)</f>
        <v>1534</v>
      </c>
      <c r="B1559" s="34" t="s">
        <v>1737</v>
      </c>
      <c r="C1559" s="35">
        <v>4</v>
      </c>
      <c r="D1559" s="35" t="s">
        <v>38</v>
      </c>
      <c r="E15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59" s="36" t="str">
        <f>IF(Table2[[#This Row],[M1A]]="","",Table2[[#This Row],[M1A]]-Table2[[#This Row],[AWAL]])</f>
        <v/>
      </c>
      <c r="I1559" s="36" t="str">
        <f>IF(Table2[[#This Row],[M2A]]="","",SUM(Table2[[#This Row],[M2A]]-(IF(Table2[[#This Row],[M1A]]="",Table2[[#This Row],[AWAL]],Table2[[#This Row],[M1A]]))))</f>
        <v/>
      </c>
      <c r="J1559" s="37"/>
      <c r="K15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0" spans="1:15">
      <c r="A1560" s="33">
        <f>IF(Table2[[#This Row],[TT]]&lt;1,"",COUNT(A$2:A1559)+1)</f>
        <v>1535</v>
      </c>
      <c r="B1560" s="34" t="s">
        <v>1738</v>
      </c>
      <c r="C1560" s="35">
        <v>5</v>
      </c>
      <c r="D1560" s="35" t="s">
        <v>757</v>
      </c>
      <c r="E15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60" s="36" t="str">
        <f>IF(Table2[[#This Row],[M1A]]="","",Table2[[#This Row],[M1A]]-Table2[[#This Row],[AWAL]])</f>
        <v/>
      </c>
      <c r="I1560" s="36" t="str">
        <f>IF(Table2[[#This Row],[M2A]]="","",SUM(Table2[[#This Row],[M2A]]-(IF(Table2[[#This Row],[M1A]]="",Table2[[#This Row],[AWAL]],Table2[[#This Row],[M1A]]))))</f>
        <v/>
      </c>
      <c r="J1560" s="37"/>
      <c r="K15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1" spans="1:15">
      <c r="A1561" s="33">
        <f>IF(Table2[[#This Row],[TT]]&lt;1,"",COUNT(A$2:A1560)+1)</f>
        <v>1536</v>
      </c>
      <c r="B1561" s="34" t="s">
        <v>1739</v>
      </c>
      <c r="C1561" s="35">
        <v>2</v>
      </c>
      <c r="D1561" s="35" t="s">
        <v>135</v>
      </c>
      <c r="E15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1" s="36" t="str">
        <f>IF(Table2[[#This Row],[M1A]]="","",Table2[[#This Row],[M1A]]-Table2[[#This Row],[AWAL]])</f>
        <v/>
      </c>
      <c r="I1561" s="36" t="str">
        <f>IF(Table2[[#This Row],[M2A]]="","",SUM(Table2[[#This Row],[M2A]]-(IF(Table2[[#This Row],[M1A]]="",Table2[[#This Row],[AWAL]],Table2[[#This Row],[M1A]]))))</f>
        <v/>
      </c>
      <c r="J1561" s="37"/>
      <c r="K15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2" spans="1:15">
      <c r="A1562" s="33">
        <f>IF(Table2[[#This Row],[TT]]&lt;1,"",COUNT(A$2:A1561)+1)</f>
        <v>1537</v>
      </c>
      <c r="B1562" s="34" t="s">
        <v>1740</v>
      </c>
      <c r="C1562" s="35">
        <v>2</v>
      </c>
      <c r="D1562" s="35" t="s">
        <v>98</v>
      </c>
      <c r="E15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2" s="36" t="str">
        <f>IF(Table2[[#This Row],[M1A]]="","",Table2[[#This Row],[M1A]]-Table2[[#This Row],[AWAL]])</f>
        <v/>
      </c>
      <c r="I1562" s="36" t="str">
        <f>IF(Table2[[#This Row],[M2A]]="","",SUM(Table2[[#This Row],[M2A]]-(IF(Table2[[#This Row],[M1A]]="",Table2[[#This Row],[AWAL]],Table2[[#This Row],[M1A]]))))</f>
        <v/>
      </c>
      <c r="J1562" s="37"/>
      <c r="K15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3" spans="1:15">
      <c r="A1563" s="33" t="str">
        <f>IF(Table2[[#This Row],[TT]]&lt;1,"",COUNT(A$2:A1562)+1)</f>
        <v/>
      </c>
      <c r="B1563" s="34" t="s">
        <v>1741</v>
      </c>
      <c r="C1563" s="35">
        <v>1</v>
      </c>
      <c r="D1563" s="35" t="s">
        <v>1716</v>
      </c>
      <c r="E15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63" s="36">
        <v>0</v>
      </c>
      <c r="G1563" s="36">
        <f>IF(Table2[[#This Row],[M1A]]="","",Table2[[#This Row],[M1A]]-Table2[[#This Row],[AWAL]])</f>
        <v>-1</v>
      </c>
      <c r="I1563" s="36" t="str">
        <f>IF(Table2[[#This Row],[M2A]]="","",SUM(Table2[[#This Row],[M2A]]-(IF(Table2[[#This Row],[M1A]]="",Table2[[#This Row],[AWAL]],Table2[[#This Row],[M1A]]))))</f>
        <v/>
      </c>
      <c r="J1563" s="37"/>
      <c r="K15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5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64" spans="1:15">
      <c r="A1564" s="33">
        <f>IF(Table2[[#This Row],[TT]]&lt;1,"",COUNT(A$2:A1563)+1)</f>
        <v>1538</v>
      </c>
      <c r="B1564" s="43" t="s">
        <v>2952</v>
      </c>
      <c r="C1564" s="44"/>
      <c r="D1564" s="44" t="s">
        <v>2718</v>
      </c>
      <c r="E15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564" s="36">
        <v>5</v>
      </c>
      <c r="G1564" s="36">
        <f>IF(Table2[[#This Row],[M1A]]="","",Table2[[#This Row],[M1A]]-Table2[[#This Row],[AWAL]])</f>
        <v>5</v>
      </c>
      <c r="I1564" s="36" t="str">
        <f>IF(Table2[[#This Row],[M2A]]="","",SUM(Table2[[#This Row],[M2A]]-(IF(Table2[[#This Row],[M1A]]="",Table2[[#This Row],[AWAL]],Table2[[#This Row],[M1A]]))))</f>
        <v/>
      </c>
      <c r="J1564" s="37"/>
      <c r="K15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M1:B(5)  </v>
      </c>
      <c r="O15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M1+5 </v>
      </c>
    </row>
    <row r="1565" spans="1:15">
      <c r="A1565" s="33">
        <f>IF(Table2[[#This Row],[TT]]&lt;1,"",COUNT(A$2:A1564)+1)</f>
        <v>1539</v>
      </c>
      <c r="B1565" s="34" t="s">
        <v>1742</v>
      </c>
      <c r="C1565" s="35">
        <v>9</v>
      </c>
      <c r="D1565" s="35">
        <v>240</v>
      </c>
      <c r="E15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565" s="36" t="str">
        <f>IF(Table2[[#This Row],[M1A]]="","",Table2[[#This Row],[M1A]]-Table2[[#This Row],[AWAL]])</f>
        <v/>
      </c>
      <c r="I1565" s="36" t="str">
        <f>IF(Table2[[#This Row],[M2A]]="","",SUM(Table2[[#This Row],[M2A]]-(IF(Table2[[#This Row],[M1A]]="",Table2[[#This Row],[AWAL]],Table2[[#This Row],[M1A]]))))</f>
        <v/>
      </c>
      <c r="J1565" s="37"/>
      <c r="K15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6" spans="1:15">
      <c r="A1566" s="33">
        <f>IF(Table2[[#This Row],[TT]]&lt;1,"",COUNT(A$2:A1565)+1)</f>
        <v>1540</v>
      </c>
      <c r="B1566" s="34" t="s">
        <v>1743</v>
      </c>
      <c r="C1566" s="35">
        <v>5</v>
      </c>
      <c r="D1566" s="35" t="s">
        <v>178</v>
      </c>
      <c r="E15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66" s="36" t="str">
        <f>IF(Table2[[#This Row],[M1A]]="","",Table2[[#This Row],[M1A]]-Table2[[#This Row],[AWAL]])</f>
        <v/>
      </c>
      <c r="I1566" s="36" t="str">
        <f>IF(Table2[[#This Row],[M2A]]="","",SUM(Table2[[#This Row],[M2A]]-(IF(Table2[[#This Row],[M1A]]="",Table2[[#This Row],[AWAL]],Table2[[#This Row],[M1A]]))))</f>
        <v/>
      </c>
      <c r="J1566" s="37"/>
      <c r="K15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7" spans="1:15">
      <c r="A1567" s="33">
        <f>IF(Table2[[#This Row],[TT]]&lt;1,"",COUNT(A$2:A1566)+1)</f>
        <v>1541</v>
      </c>
      <c r="B1567" s="34" t="s">
        <v>1744</v>
      </c>
      <c r="C1567" s="35">
        <v>15</v>
      </c>
      <c r="D1567" s="35" t="s">
        <v>178</v>
      </c>
      <c r="E15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567" s="36" t="str">
        <f>IF(Table2[[#This Row],[M1A]]="","",Table2[[#This Row],[M1A]]-Table2[[#This Row],[AWAL]])</f>
        <v/>
      </c>
      <c r="I1567" s="36" t="str">
        <f>IF(Table2[[#This Row],[M2A]]="","",SUM(Table2[[#This Row],[M2A]]-(IF(Table2[[#This Row],[M1A]]="",Table2[[#This Row],[AWAL]],Table2[[#This Row],[M1A]]))))</f>
        <v/>
      </c>
      <c r="J1567" s="37"/>
      <c r="K15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8" spans="1:15">
      <c r="A1568" s="33">
        <f>IF(Table2[[#This Row],[TT]]&lt;1,"",COUNT(A$2:A1567)+1)</f>
        <v>1542</v>
      </c>
      <c r="B1568" s="34" t="s">
        <v>1745</v>
      </c>
      <c r="C1568" s="35">
        <v>10</v>
      </c>
      <c r="D1568" s="35" t="s">
        <v>106</v>
      </c>
      <c r="E15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68" s="36" t="str">
        <f>IF(Table2[[#This Row],[M1A]]="","",Table2[[#This Row],[M1A]]-Table2[[#This Row],[AWAL]])</f>
        <v/>
      </c>
      <c r="I1568" s="36" t="str">
        <f>IF(Table2[[#This Row],[M2A]]="","",SUM(Table2[[#This Row],[M2A]]-(IF(Table2[[#This Row],[M1A]]="",Table2[[#This Row],[AWAL]],Table2[[#This Row],[M1A]]))))</f>
        <v/>
      </c>
      <c r="J1568" s="37"/>
      <c r="K15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69" spans="1:15">
      <c r="A1569" s="33">
        <f>IF(Table2[[#This Row],[TT]]&lt;1,"",COUNT(A$2:A1568)+1)</f>
        <v>1543</v>
      </c>
      <c r="B1569" s="34" t="s">
        <v>1746</v>
      </c>
      <c r="C1569" s="35">
        <v>5</v>
      </c>
      <c r="D1569" s="35" t="s">
        <v>178</v>
      </c>
      <c r="E15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69" s="36" t="str">
        <f>IF(Table2[[#This Row],[M1A]]="","",Table2[[#This Row],[M1A]]-Table2[[#This Row],[AWAL]])</f>
        <v/>
      </c>
      <c r="I1569" s="36" t="str">
        <f>IF(Table2[[#This Row],[M2A]]="","",SUM(Table2[[#This Row],[M2A]]-(IF(Table2[[#This Row],[M1A]]="",Table2[[#This Row],[AWAL]],Table2[[#This Row],[M1A]]))))</f>
        <v/>
      </c>
      <c r="J1569" s="37"/>
      <c r="K15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0" spans="1:15">
      <c r="A1570" s="33">
        <f>IF(Table2[[#This Row],[TT]]&lt;1,"",COUNT(A$2:A1569)+1)</f>
        <v>1544</v>
      </c>
      <c r="B1570" s="34" t="s">
        <v>2877</v>
      </c>
      <c r="C1570" s="35">
        <v>3</v>
      </c>
      <c r="D1570" s="35" t="s">
        <v>2821</v>
      </c>
      <c r="E15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570" s="36">
        <v>1</v>
      </c>
      <c r="G1570" s="36">
        <f>IF(Table2[[#This Row],[M1A]]="","",Table2[[#This Row],[M1A]]-Table2[[#This Row],[AWAL]])</f>
        <v>-2</v>
      </c>
      <c r="I1570" s="36" t="str">
        <f>IF(Table2[[#This Row],[M2A]]="","",SUM(Table2[[#This Row],[M2A]]-(IF(Table2[[#This Row],[M1A]]="",Table2[[#This Row],[AWAL]],Table2[[#This Row],[M1A]]))))</f>
        <v/>
      </c>
      <c r="J1570" s="37"/>
      <c r="K15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5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571" spans="1:15">
      <c r="A1571" s="33">
        <f>IF(Table2[[#This Row],[TT]]&lt;1,"",COUNT(A$2:A1570)+1)</f>
        <v>1545</v>
      </c>
      <c r="B1571" s="34" t="s">
        <v>2878</v>
      </c>
      <c r="C1571" s="35">
        <v>14</v>
      </c>
      <c r="D1571" s="35" t="s">
        <v>14</v>
      </c>
      <c r="E15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571" s="36" t="str">
        <f>IF(Table2[[#This Row],[M1A]]="","",Table2[[#This Row],[M1A]]-Table2[[#This Row],[AWAL]])</f>
        <v/>
      </c>
      <c r="I1571" s="36" t="str">
        <f>IF(Table2[[#This Row],[M2A]]="","",SUM(Table2[[#This Row],[M2A]]-(IF(Table2[[#This Row],[M1A]]="",Table2[[#This Row],[AWAL]],Table2[[#This Row],[M1A]]))))</f>
        <v/>
      </c>
      <c r="J1571" s="37"/>
      <c r="K15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2" spans="1:15">
      <c r="A1572" s="33" t="str">
        <f>IF(Table2[[#This Row],[TT]]&lt;1,"",COUNT(A$2:A1571)+1)</f>
        <v/>
      </c>
      <c r="B1572" s="34" t="s">
        <v>1747</v>
      </c>
      <c r="C1572" s="35">
        <v>2</v>
      </c>
      <c r="D1572" s="35" t="s">
        <v>38</v>
      </c>
      <c r="E15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72" s="36">
        <v>0</v>
      </c>
      <c r="G1572" s="36">
        <f>IF(Table2[[#This Row],[M1A]]="","",Table2[[#This Row],[M1A]]-Table2[[#This Row],[AWAL]])</f>
        <v>-2</v>
      </c>
      <c r="I1572" s="36" t="str">
        <f>IF(Table2[[#This Row],[M2A]]="","",SUM(Table2[[#This Row],[M2A]]-(IF(Table2[[#This Row],[M1A]]="",Table2[[#This Row],[AWAL]],Table2[[#This Row],[M1A]]))))</f>
        <v/>
      </c>
      <c r="J1572" s="37"/>
      <c r="K15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15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573" spans="1:15">
      <c r="A1573" s="33">
        <f>IF(Table2[[#This Row],[TT]]&lt;1,"",COUNT(A$2:A1572)+1)</f>
        <v>1546</v>
      </c>
      <c r="B1573" s="34" t="s">
        <v>1748</v>
      </c>
      <c r="C1573" s="35">
        <v>72</v>
      </c>
      <c r="D1573" s="35" t="s">
        <v>91</v>
      </c>
      <c r="E15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F1573" s="36">
        <v>71</v>
      </c>
      <c r="G1573" s="36">
        <f>IF(Table2[[#This Row],[M1A]]="","",Table2[[#This Row],[M1A]]-Table2[[#This Row],[AWAL]])</f>
        <v>-1</v>
      </c>
      <c r="I1573" s="36" t="str">
        <f>IF(Table2[[#This Row],[M2A]]="","",SUM(Table2[[#This Row],[M2A]]-(IF(Table2[[#This Row],[M1A]]="",Table2[[#This Row],[AWAL]],Table2[[#This Row],[M1A]]))))</f>
        <v/>
      </c>
      <c r="J1573" s="37"/>
      <c r="K15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74" spans="1:15">
      <c r="A1574" s="33">
        <f>IF(Table2[[#This Row],[TT]]&lt;1,"",COUNT(A$2:A1573)+1)</f>
        <v>1547</v>
      </c>
      <c r="B1574" s="34" t="s">
        <v>1749</v>
      </c>
      <c r="C1574" s="35">
        <v>2</v>
      </c>
      <c r="D1574" s="35">
        <v>192</v>
      </c>
      <c r="E15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574" s="36">
        <v>1</v>
      </c>
      <c r="G1574" s="36">
        <f>IF(Table2[[#This Row],[M1A]]="","",Table2[[#This Row],[M1A]]-Table2[[#This Row],[AWAL]])</f>
        <v>-1</v>
      </c>
      <c r="I1574" s="36" t="str">
        <f>IF(Table2[[#This Row],[M2A]]="","",SUM(Table2[[#This Row],[M2A]]-(IF(Table2[[#This Row],[M1A]]="",Table2[[#This Row],[AWAL]],Table2[[#This Row],[M1A]]))))</f>
        <v/>
      </c>
      <c r="J1574" s="37"/>
      <c r="K15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75" spans="1:15">
      <c r="A1575" s="33">
        <f>IF(Table2[[#This Row],[TT]]&lt;1,"",COUNT(A$2:A1574)+1)</f>
        <v>1548</v>
      </c>
      <c r="B1575" s="34" t="s">
        <v>1750</v>
      </c>
      <c r="C1575" s="35">
        <v>4</v>
      </c>
      <c r="D1575" s="35" t="s">
        <v>59</v>
      </c>
      <c r="E15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575" s="36">
        <v>3</v>
      </c>
      <c r="G1575" s="36">
        <f>IF(Table2[[#This Row],[M1A]]="","",Table2[[#This Row],[M1A]]-Table2[[#This Row],[AWAL]])</f>
        <v>-1</v>
      </c>
      <c r="I1575" s="36" t="str">
        <f>IF(Table2[[#This Row],[M2A]]="","",SUM(Table2[[#This Row],[M2A]]-(IF(Table2[[#This Row],[M1A]]="",Table2[[#This Row],[AWAL]],Table2[[#This Row],[M1A]]))))</f>
        <v/>
      </c>
      <c r="J1575" s="37"/>
      <c r="K15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76" spans="1:15">
      <c r="A1576" s="33">
        <f>IF(Table2[[#This Row],[TT]]&lt;1,"",COUNT(A$2:A1575)+1)</f>
        <v>1549</v>
      </c>
      <c r="B1576" s="34" t="s">
        <v>1751</v>
      </c>
      <c r="C1576" s="35">
        <v>1</v>
      </c>
      <c r="D1576" s="35" t="s">
        <v>59</v>
      </c>
      <c r="E15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76" s="36" t="str">
        <f>IF(Table2[[#This Row],[M1A]]="","",Table2[[#This Row],[M1A]]-Table2[[#This Row],[AWAL]])</f>
        <v/>
      </c>
      <c r="I1576" s="36" t="str">
        <f>IF(Table2[[#This Row],[M2A]]="","",SUM(Table2[[#This Row],[M2A]]-(IF(Table2[[#This Row],[M1A]]="",Table2[[#This Row],[AWAL]],Table2[[#This Row],[M1A]]))))</f>
        <v/>
      </c>
      <c r="J1576" s="37"/>
      <c r="K15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7" spans="1:15">
      <c r="A1577" s="33">
        <f>IF(Table2[[#This Row],[TT]]&lt;1,"",COUNT(A$2:A1576)+1)</f>
        <v>1550</v>
      </c>
      <c r="B1577" s="34" t="s">
        <v>1752</v>
      </c>
      <c r="C1577" s="35">
        <v>2</v>
      </c>
      <c r="D1577" s="35" t="s">
        <v>28</v>
      </c>
      <c r="E15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77" s="36" t="str">
        <f>IF(Table2[[#This Row],[M1A]]="","",Table2[[#This Row],[M1A]]-Table2[[#This Row],[AWAL]])</f>
        <v/>
      </c>
      <c r="I1577" s="36" t="str">
        <f>IF(Table2[[#This Row],[M2A]]="","",SUM(Table2[[#This Row],[M2A]]-(IF(Table2[[#This Row],[M1A]]="",Table2[[#This Row],[AWAL]],Table2[[#This Row],[M1A]]))))</f>
        <v/>
      </c>
      <c r="J1577" s="37"/>
      <c r="K15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8" spans="1:15">
      <c r="A1578" s="33">
        <f>IF(Table2[[#This Row],[TT]]&lt;1,"",COUNT(A$2:A1577)+1)</f>
        <v>1551</v>
      </c>
      <c r="B1578" s="34" t="s">
        <v>1753</v>
      </c>
      <c r="C1578" s="35">
        <v>10</v>
      </c>
      <c r="D1578" s="35" t="s">
        <v>160</v>
      </c>
      <c r="E15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78" s="36" t="str">
        <f>IF(Table2[[#This Row],[M1A]]="","",Table2[[#This Row],[M1A]]-Table2[[#This Row],[AWAL]])</f>
        <v/>
      </c>
      <c r="I1578" s="36" t="str">
        <f>IF(Table2[[#This Row],[M2A]]="","",SUM(Table2[[#This Row],[M2A]]-(IF(Table2[[#This Row],[M1A]]="",Table2[[#This Row],[AWAL]],Table2[[#This Row],[M1A]]))))</f>
        <v/>
      </c>
      <c r="J1578" s="37"/>
      <c r="K15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79" spans="1:15">
      <c r="A1579" s="33">
        <f>IF(Table2[[#This Row],[TT]]&lt;1,"",COUNT(A$2:A1578)+1)</f>
        <v>1552</v>
      </c>
      <c r="B1579" s="34" t="s">
        <v>1754</v>
      </c>
      <c r="C1579" s="35">
        <v>4</v>
      </c>
      <c r="D1579" s="35" t="s">
        <v>38</v>
      </c>
      <c r="E15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79" s="36" t="str">
        <f>IF(Table2[[#This Row],[M1A]]="","",Table2[[#This Row],[M1A]]-Table2[[#This Row],[AWAL]])</f>
        <v/>
      </c>
      <c r="I1579" s="36" t="str">
        <f>IF(Table2[[#This Row],[M2A]]="","",SUM(Table2[[#This Row],[M2A]]-(IF(Table2[[#This Row],[M1A]]="",Table2[[#This Row],[AWAL]],Table2[[#This Row],[M1A]]))))</f>
        <v/>
      </c>
      <c r="J1579" s="37"/>
      <c r="K15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0" spans="1:15">
      <c r="A1580" s="33">
        <f>IF(Table2[[#This Row],[TT]]&lt;1,"",COUNT(A$2:A1579)+1)</f>
        <v>1553</v>
      </c>
      <c r="B1580" s="34" t="s">
        <v>1755</v>
      </c>
      <c r="C1580" s="35">
        <v>60</v>
      </c>
      <c r="D1580" s="35" t="s">
        <v>53</v>
      </c>
      <c r="E15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G1580" s="36" t="str">
        <f>IF(Table2[[#This Row],[M1A]]="","",Table2[[#This Row],[M1A]]-Table2[[#This Row],[AWAL]])</f>
        <v/>
      </c>
      <c r="I1580" s="36" t="str">
        <f>IF(Table2[[#This Row],[M2A]]="","",SUM(Table2[[#This Row],[M2A]]-(IF(Table2[[#This Row],[M1A]]="",Table2[[#This Row],[AWAL]],Table2[[#This Row],[M1A]]))))</f>
        <v/>
      </c>
      <c r="J1580" s="37"/>
      <c r="K15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1" spans="1:15">
      <c r="A1581" s="33">
        <f>IF(Table2[[#This Row],[TT]]&lt;1,"",COUNT(A$2:A1580)+1)</f>
        <v>1554</v>
      </c>
      <c r="B1581" s="34" t="s">
        <v>1756</v>
      </c>
      <c r="C1581" s="35">
        <v>4</v>
      </c>
      <c r="D1581" s="35" t="s">
        <v>53</v>
      </c>
      <c r="E15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81" s="36" t="str">
        <f>IF(Table2[[#This Row],[M1A]]="","",Table2[[#This Row],[M1A]]-Table2[[#This Row],[AWAL]])</f>
        <v/>
      </c>
      <c r="I1581" s="36" t="str">
        <f>IF(Table2[[#This Row],[M2A]]="","",SUM(Table2[[#This Row],[M2A]]-(IF(Table2[[#This Row],[M1A]]="",Table2[[#This Row],[AWAL]],Table2[[#This Row],[M1A]]))))</f>
        <v/>
      </c>
      <c r="J1581" s="37"/>
      <c r="K15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2" spans="1:15">
      <c r="A1582" s="33">
        <f>IF(Table2[[#This Row],[TT]]&lt;1,"",COUNT(A$2:A1581)+1)</f>
        <v>1555</v>
      </c>
      <c r="B1582" s="34" t="s">
        <v>1757</v>
      </c>
      <c r="C1582" s="35">
        <v>16</v>
      </c>
      <c r="D1582" s="35" t="s">
        <v>38</v>
      </c>
      <c r="E15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82" s="36" t="str">
        <f>IF(Table2[[#This Row],[M1A]]="","",Table2[[#This Row],[M1A]]-Table2[[#This Row],[AWAL]])</f>
        <v/>
      </c>
      <c r="I1582" s="36" t="str">
        <f>IF(Table2[[#This Row],[M2A]]="","",SUM(Table2[[#This Row],[M2A]]-(IF(Table2[[#This Row],[M1A]]="",Table2[[#This Row],[AWAL]],Table2[[#This Row],[M1A]]))))</f>
        <v/>
      </c>
      <c r="J1582" s="37"/>
      <c r="K15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3" spans="1:15">
      <c r="A1583" s="33">
        <f>IF(Table2[[#This Row],[TT]]&lt;1,"",COUNT(A$2:A1582)+1)</f>
        <v>1556</v>
      </c>
      <c r="B1583" s="34" t="s">
        <v>1758</v>
      </c>
      <c r="C1583" s="35">
        <v>2</v>
      </c>
      <c r="D1583" s="35" t="s">
        <v>11</v>
      </c>
      <c r="E15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83" s="36" t="str">
        <f>IF(Table2[[#This Row],[M1A]]="","",Table2[[#This Row],[M1A]]-Table2[[#This Row],[AWAL]])</f>
        <v/>
      </c>
      <c r="I1583" s="36" t="str">
        <f>IF(Table2[[#This Row],[M2A]]="","",SUM(Table2[[#This Row],[M2A]]-(IF(Table2[[#This Row],[M1A]]="",Table2[[#This Row],[AWAL]],Table2[[#This Row],[M1A]]))))</f>
        <v/>
      </c>
      <c r="J1583" s="37"/>
      <c r="K15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4" spans="1:15">
      <c r="A1584" s="33">
        <f>IF(Table2[[#This Row],[TT]]&lt;1,"",COUNT(A$2:A1583)+1)</f>
        <v>1557</v>
      </c>
      <c r="B1584" s="34" t="s">
        <v>1759</v>
      </c>
      <c r="C1584" s="35">
        <v>2</v>
      </c>
      <c r="D1584" s="35" t="s">
        <v>39</v>
      </c>
      <c r="E15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84" s="36" t="str">
        <f>IF(Table2[[#This Row],[M1A]]="","",Table2[[#This Row],[M1A]]-Table2[[#This Row],[AWAL]])</f>
        <v/>
      </c>
      <c r="I1584" s="36" t="str">
        <f>IF(Table2[[#This Row],[M2A]]="","",SUM(Table2[[#This Row],[M2A]]-(IF(Table2[[#This Row],[M1A]]="",Table2[[#This Row],[AWAL]],Table2[[#This Row],[M1A]]))))</f>
        <v/>
      </c>
      <c r="J1584" s="37"/>
      <c r="K15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5" spans="1:15">
      <c r="A1585" s="33">
        <f>IF(Table2[[#This Row],[TT]]&lt;1,"",COUNT(A$2:A1584)+1)</f>
        <v>1558</v>
      </c>
      <c r="B1585" s="34" t="s">
        <v>1760</v>
      </c>
      <c r="C1585" s="35">
        <v>1</v>
      </c>
      <c r="D1585" s="35" t="s">
        <v>38</v>
      </c>
      <c r="E15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85" s="36" t="str">
        <f>IF(Table2[[#This Row],[M1A]]="","",Table2[[#This Row],[M1A]]-Table2[[#This Row],[AWAL]])</f>
        <v/>
      </c>
      <c r="I1585" s="36" t="str">
        <f>IF(Table2[[#This Row],[M2A]]="","",SUM(Table2[[#This Row],[M2A]]-(IF(Table2[[#This Row],[M1A]]="",Table2[[#This Row],[AWAL]],Table2[[#This Row],[M1A]]))))</f>
        <v/>
      </c>
      <c r="J1585" s="37"/>
      <c r="K15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6" spans="1:15">
      <c r="A1586" s="33">
        <f>IF(Table2[[#This Row],[TT]]&lt;1,"",COUNT(A$2:A1585)+1)</f>
        <v>1559</v>
      </c>
      <c r="B1586" s="34" t="s">
        <v>1761</v>
      </c>
      <c r="C1586" s="35">
        <v>33</v>
      </c>
      <c r="D1586" s="35" t="s">
        <v>160</v>
      </c>
      <c r="E15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586" s="36" t="str">
        <f>IF(Table2[[#This Row],[M1A]]="","",Table2[[#This Row],[M1A]]-Table2[[#This Row],[AWAL]])</f>
        <v/>
      </c>
      <c r="I1586" s="36" t="str">
        <f>IF(Table2[[#This Row],[M2A]]="","",SUM(Table2[[#This Row],[M2A]]-(IF(Table2[[#This Row],[M1A]]="",Table2[[#This Row],[AWAL]],Table2[[#This Row],[M1A]]))))</f>
        <v/>
      </c>
      <c r="J1586" s="37"/>
      <c r="K15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7" spans="1:15">
      <c r="A1587" s="33">
        <f>IF(Table2[[#This Row],[TT]]&lt;1,"",COUNT(A$2:A1586)+1)</f>
        <v>1560</v>
      </c>
      <c r="B1587" s="34" t="s">
        <v>1762</v>
      </c>
      <c r="C1587" s="35">
        <v>6</v>
      </c>
      <c r="D1587" s="35" t="s">
        <v>91</v>
      </c>
      <c r="E15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87" s="36" t="str">
        <f>IF(Table2[[#This Row],[M1A]]="","",Table2[[#This Row],[M1A]]-Table2[[#This Row],[AWAL]])</f>
        <v/>
      </c>
      <c r="I1587" s="36" t="str">
        <f>IF(Table2[[#This Row],[M2A]]="","",SUM(Table2[[#This Row],[M2A]]-(IF(Table2[[#This Row],[M1A]]="",Table2[[#This Row],[AWAL]],Table2[[#This Row],[M1A]]))))</f>
        <v/>
      </c>
      <c r="J1587" s="37"/>
      <c r="K15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8" spans="1:15">
      <c r="A1588" s="33">
        <f>IF(Table2[[#This Row],[TT]]&lt;1,"",COUNT(A$2:A1587)+1)</f>
        <v>1561</v>
      </c>
      <c r="B1588" s="34" t="s">
        <v>1763</v>
      </c>
      <c r="C1588" s="35">
        <v>1</v>
      </c>
      <c r="D1588" s="35" t="s">
        <v>91</v>
      </c>
      <c r="E15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88" s="36" t="str">
        <f>IF(Table2[[#This Row],[M1A]]="","",Table2[[#This Row],[M1A]]-Table2[[#This Row],[AWAL]])</f>
        <v/>
      </c>
      <c r="I1588" s="36" t="str">
        <f>IF(Table2[[#This Row],[M2A]]="","",SUM(Table2[[#This Row],[M2A]]-(IF(Table2[[#This Row],[M1A]]="",Table2[[#This Row],[AWAL]],Table2[[#This Row],[M1A]]))))</f>
        <v/>
      </c>
      <c r="J1588" s="37"/>
      <c r="K15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89" spans="1:15">
      <c r="A1589" s="33">
        <f>IF(Table2[[#This Row],[TT]]&lt;1,"",COUNT(A$2:A1588)+1)</f>
        <v>1562</v>
      </c>
      <c r="B1589" s="34" t="s">
        <v>1764</v>
      </c>
      <c r="C1589" s="35">
        <v>1</v>
      </c>
      <c r="D1589" s="35" t="s">
        <v>91</v>
      </c>
      <c r="E15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89" s="36" t="str">
        <f>IF(Table2[[#This Row],[M1A]]="","",Table2[[#This Row],[M1A]]-Table2[[#This Row],[AWAL]])</f>
        <v/>
      </c>
      <c r="I1589" s="36" t="str">
        <f>IF(Table2[[#This Row],[M2A]]="","",SUM(Table2[[#This Row],[M2A]]-(IF(Table2[[#This Row],[M1A]]="",Table2[[#This Row],[AWAL]],Table2[[#This Row],[M1A]]))))</f>
        <v/>
      </c>
      <c r="J1589" s="37"/>
      <c r="K15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0" spans="1:15">
      <c r="A1590" s="33">
        <f>IF(Table2[[#This Row],[TT]]&lt;1,"",COUNT(A$2:A1589)+1)</f>
        <v>1563</v>
      </c>
      <c r="B1590" s="34" t="s">
        <v>1765</v>
      </c>
      <c r="C1590" s="35">
        <v>2</v>
      </c>
      <c r="D1590" s="35" t="s">
        <v>64</v>
      </c>
      <c r="E15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590" s="36">
        <v>1</v>
      </c>
      <c r="G1590" s="36">
        <f>IF(Table2[[#This Row],[M1A]]="","",Table2[[#This Row],[M1A]]-Table2[[#This Row],[AWAL]])</f>
        <v>-1</v>
      </c>
      <c r="I1590" s="36" t="str">
        <f>IF(Table2[[#This Row],[M2A]]="","",SUM(Table2[[#This Row],[M2A]]-(IF(Table2[[#This Row],[M1A]]="",Table2[[#This Row],[AWAL]],Table2[[#This Row],[M1A]]))))</f>
        <v/>
      </c>
      <c r="J1590" s="37"/>
      <c r="K15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91" spans="1:15">
      <c r="A1591" s="33">
        <f>IF(Table2[[#This Row],[TT]]&lt;1,"",COUNT(A$2:A1590)+1)</f>
        <v>1564</v>
      </c>
      <c r="B1591" s="34" t="s">
        <v>1766</v>
      </c>
      <c r="C1591" s="35">
        <v>29</v>
      </c>
      <c r="D1591" s="35" t="s">
        <v>34</v>
      </c>
      <c r="E15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591" s="36" t="str">
        <f>IF(Table2[[#This Row],[M1A]]="","",Table2[[#This Row],[M1A]]-Table2[[#This Row],[AWAL]])</f>
        <v/>
      </c>
      <c r="I1591" s="36" t="str">
        <f>IF(Table2[[#This Row],[M2A]]="","",SUM(Table2[[#This Row],[M2A]]-(IF(Table2[[#This Row],[M1A]]="",Table2[[#This Row],[AWAL]],Table2[[#This Row],[M1A]]))))</f>
        <v/>
      </c>
      <c r="J1591" s="37"/>
      <c r="K15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2" spans="1:15">
      <c r="A1592" s="33">
        <f>IF(Table2[[#This Row],[TT]]&lt;1,"",COUNT(A$2:A1591)+1)</f>
        <v>1565</v>
      </c>
      <c r="B1592" s="34" t="s">
        <v>1767</v>
      </c>
      <c r="C1592" s="35">
        <v>7</v>
      </c>
      <c r="D1592" s="35" t="s">
        <v>39</v>
      </c>
      <c r="E15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592" s="36">
        <v>6</v>
      </c>
      <c r="G1592" s="36">
        <f>IF(Table2[[#This Row],[M1A]]="","",Table2[[#This Row],[M1A]]-Table2[[#This Row],[AWAL]])</f>
        <v>-1</v>
      </c>
      <c r="I1592" s="36" t="str">
        <f>IF(Table2[[#This Row],[M2A]]="","",SUM(Table2[[#This Row],[M2A]]-(IF(Table2[[#This Row],[M1A]]="",Table2[[#This Row],[AWAL]],Table2[[#This Row],[M1A]]))))</f>
        <v/>
      </c>
      <c r="J1592" s="37"/>
      <c r="K15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5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593" spans="1:15">
      <c r="A1593" s="33">
        <f>IF(Table2[[#This Row],[TT]]&lt;1,"",COUNT(A$2:A1592)+1)</f>
        <v>1566</v>
      </c>
      <c r="B1593" s="34" t="s">
        <v>1768</v>
      </c>
      <c r="C1593" s="35">
        <v>30</v>
      </c>
      <c r="D1593" s="35" t="s">
        <v>1769</v>
      </c>
      <c r="E15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1593" s="36">
        <v>28</v>
      </c>
      <c r="G1593" s="36">
        <f>IF(Table2[[#This Row],[M1A]]="","",Table2[[#This Row],[M1A]]-Table2[[#This Row],[AWAL]])</f>
        <v>-2</v>
      </c>
      <c r="I1593" s="36" t="str">
        <f>IF(Table2[[#This Row],[M2A]]="","",SUM(Table2[[#This Row],[M2A]]-(IF(Table2[[#This Row],[M1A]]="",Table2[[#This Row],[AWAL]],Table2[[#This Row],[M1A]]))))</f>
        <v/>
      </c>
      <c r="J1593" s="37"/>
      <c r="K15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5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594" spans="1:15">
      <c r="A1594" s="33">
        <f>IF(Table2[[#This Row],[TT]]&lt;1,"",COUNT(A$2:A1593)+1)</f>
        <v>1567</v>
      </c>
      <c r="B1594" s="34" t="s">
        <v>1770</v>
      </c>
      <c r="C1594" s="35">
        <v>2</v>
      </c>
      <c r="D1594" s="35" t="s">
        <v>64</v>
      </c>
      <c r="E15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94" s="36" t="str">
        <f>IF(Table2[[#This Row],[M1A]]="","",Table2[[#This Row],[M1A]]-Table2[[#This Row],[AWAL]])</f>
        <v/>
      </c>
      <c r="I1594" s="36" t="str">
        <f>IF(Table2[[#This Row],[M2A]]="","",SUM(Table2[[#This Row],[M2A]]-(IF(Table2[[#This Row],[M1A]]="",Table2[[#This Row],[AWAL]],Table2[[#This Row],[M1A]]))))</f>
        <v/>
      </c>
      <c r="J1594" s="37"/>
      <c r="K15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5" spans="1:15">
      <c r="A1595" s="33">
        <f>IF(Table2[[#This Row],[TT]]&lt;1,"",COUNT(A$2:A1594)+1)</f>
        <v>1568</v>
      </c>
      <c r="B1595" s="34" t="s">
        <v>1771</v>
      </c>
      <c r="C1595" s="35">
        <v>4</v>
      </c>
      <c r="D1595" s="35" t="s">
        <v>289</v>
      </c>
      <c r="E15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95" s="36" t="str">
        <f>IF(Table2[[#This Row],[M1A]]="","",Table2[[#This Row],[M1A]]-Table2[[#This Row],[AWAL]])</f>
        <v/>
      </c>
      <c r="I1595" s="36" t="str">
        <f>IF(Table2[[#This Row],[M2A]]="","",SUM(Table2[[#This Row],[M2A]]-(IF(Table2[[#This Row],[M1A]]="",Table2[[#This Row],[AWAL]],Table2[[#This Row],[M1A]]))))</f>
        <v/>
      </c>
      <c r="J1595" s="37"/>
      <c r="K15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6" spans="1:15">
      <c r="A1596" s="33">
        <f>IF(Table2[[#This Row],[TT]]&lt;1,"",COUNT(A$2:A1595)+1)</f>
        <v>1569</v>
      </c>
      <c r="B1596" s="34" t="s">
        <v>1772</v>
      </c>
      <c r="C1596" s="35">
        <v>61</v>
      </c>
      <c r="D1596" s="35">
        <v>192</v>
      </c>
      <c r="E15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1596" s="36" t="str">
        <f>IF(Table2[[#This Row],[M1A]]="","",Table2[[#This Row],[M1A]]-Table2[[#This Row],[AWAL]])</f>
        <v/>
      </c>
      <c r="I1596" s="36" t="str">
        <f>IF(Table2[[#This Row],[M2A]]="","",SUM(Table2[[#This Row],[M2A]]-(IF(Table2[[#This Row],[M1A]]="",Table2[[#This Row],[AWAL]],Table2[[#This Row],[M1A]]))))</f>
        <v/>
      </c>
      <c r="J1596" s="37"/>
      <c r="K15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7" spans="1:15">
      <c r="A1597" s="33">
        <f>IF(Table2[[#This Row],[TT]]&lt;1,"",COUNT(A$2:A1596)+1)</f>
        <v>1570</v>
      </c>
      <c r="B1597" s="34" t="s">
        <v>1773</v>
      </c>
      <c r="C1597" s="35">
        <v>15</v>
      </c>
      <c r="D1597" s="35" t="s">
        <v>43</v>
      </c>
      <c r="E15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597" s="36" t="str">
        <f>IF(Table2[[#This Row],[M1A]]="","",Table2[[#This Row],[M1A]]-Table2[[#This Row],[AWAL]])</f>
        <v/>
      </c>
      <c r="I1597" s="36" t="str">
        <f>IF(Table2[[#This Row],[M2A]]="","",SUM(Table2[[#This Row],[M2A]]-(IF(Table2[[#This Row],[M1A]]="",Table2[[#This Row],[AWAL]],Table2[[#This Row],[M1A]]))))</f>
        <v/>
      </c>
      <c r="J1597" s="37"/>
      <c r="K15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8" spans="1:15">
      <c r="A1598" s="33">
        <f>IF(Table2[[#This Row],[TT]]&lt;1,"",COUNT(A$2:A1597)+1)</f>
        <v>1571</v>
      </c>
      <c r="B1598" s="34" t="s">
        <v>1774</v>
      </c>
      <c r="C1598" s="35">
        <v>18</v>
      </c>
      <c r="D1598" s="35" t="s">
        <v>38</v>
      </c>
      <c r="E15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598" s="36" t="str">
        <f>IF(Table2[[#This Row],[M1A]]="","",Table2[[#This Row],[M1A]]-Table2[[#This Row],[AWAL]])</f>
        <v/>
      </c>
      <c r="I1598" s="36" t="str">
        <f>IF(Table2[[#This Row],[M2A]]="","",SUM(Table2[[#This Row],[M2A]]-(IF(Table2[[#This Row],[M1A]]="",Table2[[#This Row],[AWAL]],Table2[[#This Row],[M1A]]))))</f>
        <v/>
      </c>
      <c r="J1598" s="37"/>
      <c r="K15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599" spans="1:15">
      <c r="A1599" s="33">
        <f>IF(Table2[[#This Row],[TT]]&lt;1,"",COUNT(A$2:A1598)+1)</f>
        <v>1572</v>
      </c>
      <c r="B1599" s="34" t="s">
        <v>1775</v>
      </c>
      <c r="C1599" s="35">
        <v>2</v>
      </c>
      <c r="D1599" s="35">
        <v>0</v>
      </c>
      <c r="E15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99" s="36" t="str">
        <f>IF(Table2[[#This Row],[M1A]]="","",Table2[[#This Row],[M1A]]-Table2[[#This Row],[AWAL]])</f>
        <v/>
      </c>
      <c r="I1599" s="36" t="str">
        <f>IF(Table2[[#This Row],[M2A]]="","",SUM(Table2[[#This Row],[M2A]]-(IF(Table2[[#This Row],[M1A]]="",Table2[[#This Row],[AWAL]],Table2[[#This Row],[M1A]]))))</f>
        <v/>
      </c>
      <c r="J1599" s="37"/>
      <c r="K15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5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0" spans="1:15">
      <c r="A1600" s="33">
        <f>IF(Table2[[#This Row],[TT]]&lt;1,"",COUNT(A$2:A1599)+1)</f>
        <v>1573</v>
      </c>
      <c r="B1600" s="34" t="s">
        <v>1776</v>
      </c>
      <c r="C1600" s="35">
        <v>7</v>
      </c>
      <c r="D1600" s="35" t="s">
        <v>38</v>
      </c>
      <c r="E16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00" s="36" t="str">
        <f>IF(Table2[[#This Row],[M1A]]="","",Table2[[#This Row],[M1A]]-Table2[[#This Row],[AWAL]])</f>
        <v/>
      </c>
      <c r="I1600" s="36" t="str">
        <f>IF(Table2[[#This Row],[M2A]]="","",SUM(Table2[[#This Row],[M2A]]-(IF(Table2[[#This Row],[M1A]]="",Table2[[#This Row],[AWAL]],Table2[[#This Row],[M1A]]))))</f>
        <v/>
      </c>
      <c r="J1600" s="37"/>
      <c r="K16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1" spans="1:15">
      <c r="A1601" s="33">
        <f>IF(Table2[[#This Row],[TT]]&lt;1,"",COUNT(A$2:A1600)+1)</f>
        <v>1574</v>
      </c>
      <c r="B1601" s="34" t="s">
        <v>1777</v>
      </c>
      <c r="C1601" s="35">
        <v>18</v>
      </c>
      <c r="D1601" s="35" t="s">
        <v>38</v>
      </c>
      <c r="E16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01" s="36" t="str">
        <f>IF(Table2[[#This Row],[M1A]]="","",Table2[[#This Row],[M1A]]-Table2[[#This Row],[AWAL]])</f>
        <v/>
      </c>
      <c r="I1601" s="36" t="str">
        <f>IF(Table2[[#This Row],[M2A]]="","",SUM(Table2[[#This Row],[M2A]]-(IF(Table2[[#This Row],[M1A]]="",Table2[[#This Row],[AWAL]],Table2[[#This Row],[M1A]]))))</f>
        <v/>
      </c>
      <c r="J1601" s="37"/>
      <c r="K16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2" spans="1:15">
      <c r="A1602" s="33">
        <f>IF(Table2[[#This Row],[TT]]&lt;1,"",COUNT(A$2:A1601)+1)</f>
        <v>1575</v>
      </c>
      <c r="B1602" s="41" t="s">
        <v>1778</v>
      </c>
      <c r="C1602" s="42">
        <v>10</v>
      </c>
      <c r="D1602" s="42" t="s">
        <v>829</v>
      </c>
      <c r="E16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02" s="36" t="str">
        <f>IF(Table2[[#This Row],[M1A]]="","",Table2[[#This Row],[M1A]]-Table2[[#This Row],[AWAL]])</f>
        <v/>
      </c>
      <c r="I1602" s="36" t="str">
        <f>IF(Table2[[#This Row],[M2A]]="","",SUM(Table2[[#This Row],[M2A]]-(IF(Table2[[#This Row],[M1A]]="",Table2[[#This Row],[AWAL]],Table2[[#This Row],[M1A]]))))</f>
        <v/>
      </c>
      <c r="J1602" s="37"/>
      <c r="K16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3" spans="1:15">
      <c r="A1603" s="33">
        <f>IF(Table2[[#This Row],[TT]]&lt;1,"",COUNT(A$2:A1602)+1)</f>
        <v>1576</v>
      </c>
      <c r="B1603" s="34" t="s">
        <v>1779</v>
      </c>
      <c r="C1603" s="35">
        <v>62</v>
      </c>
      <c r="D1603" s="35" t="s">
        <v>757</v>
      </c>
      <c r="E16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59</v>
      </c>
      <c r="F1603" s="36">
        <v>59</v>
      </c>
      <c r="G1603" s="36">
        <f>IF(Table2[[#This Row],[M1A]]="","",Table2[[#This Row],[M1A]]-Table2[[#This Row],[AWAL]])</f>
        <v>-3</v>
      </c>
      <c r="I1603" s="36" t="str">
        <f>IF(Table2[[#This Row],[M2A]]="","",SUM(Table2[[#This Row],[M2A]]-(IF(Table2[[#This Row],[M1A]]="",Table2[[#This Row],[AWAL]],Table2[[#This Row],[M1A]]))))</f>
        <v/>
      </c>
      <c r="J1603" s="37"/>
      <c r="K16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6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604" spans="1:15">
      <c r="A1604" s="33">
        <f>IF(Table2[[#This Row],[TT]]&lt;1,"",COUNT(A$2:A1603)+1)</f>
        <v>1577</v>
      </c>
      <c r="B1604" s="34" t="s">
        <v>1780</v>
      </c>
      <c r="C1604" s="35">
        <v>12</v>
      </c>
      <c r="D1604" s="35" t="s">
        <v>39</v>
      </c>
      <c r="E16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604" s="36" t="str">
        <f>IF(Table2[[#This Row],[M1A]]="","",Table2[[#This Row],[M1A]]-Table2[[#This Row],[AWAL]])</f>
        <v/>
      </c>
      <c r="I1604" s="36" t="str">
        <f>IF(Table2[[#This Row],[M2A]]="","",SUM(Table2[[#This Row],[M2A]]-(IF(Table2[[#This Row],[M1A]]="",Table2[[#This Row],[AWAL]],Table2[[#This Row],[M1A]]))))</f>
        <v/>
      </c>
      <c r="J1604" s="37"/>
      <c r="K16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5" spans="1:15">
      <c r="A1605" s="33">
        <f>IF(Table2[[#This Row],[TT]]&lt;1,"",COUNT(A$2:A1604)+1)</f>
        <v>1578</v>
      </c>
      <c r="B1605" s="34" t="s">
        <v>1781</v>
      </c>
      <c r="C1605" s="35">
        <v>1</v>
      </c>
      <c r="D1605" s="35" t="s">
        <v>11</v>
      </c>
      <c r="E16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05" s="36" t="str">
        <f>IF(Table2[[#This Row],[M1A]]="","",Table2[[#This Row],[M1A]]-Table2[[#This Row],[AWAL]])</f>
        <v/>
      </c>
      <c r="I1605" s="36" t="str">
        <f>IF(Table2[[#This Row],[M2A]]="","",SUM(Table2[[#This Row],[M2A]]-(IF(Table2[[#This Row],[M1A]]="",Table2[[#This Row],[AWAL]],Table2[[#This Row],[M1A]]))))</f>
        <v/>
      </c>
      <c r="J1605" s="37"/>
      <c r="K16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6" spans="1:15">
      <c r="A1606" s="33">
        <f>IF(Table2[[#This Row],[TT]]&lt;1,"",COUNT(A$2:A1605)+1)</f>
        <v>1579</v>
      </c>
      <c r="B1606" s="34" t="s">
        <v>1782</v>
      </c>
      <c r="C1606" s="35">
        <v>1</v>
      </c>
      <c r="D1606" s="35" t="s">
        <v>34</v>
      </c>
      <c r="E16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06" s="36" t="str">
        <f>IF(Table2[[#This Row],[M1A]]="","",Table2[[#This Row],[M1A]]-Table2[[#This Row],[AWAL]])</f>
        <v/>
      </c>
      <c r="I1606" s="36" t="str">
        <f>IF(Table2[[#This Row],[M2A]]="","",SUM(Table2[[#This Row],[M2A]]-(IF(Table2[[#This Row],[M1A]]="",Table2[[#This Row],[AWAL]],Table2[[#This Row],[M1A]]))))</f>
        <v/>
      </c>
      <c r="J1606" s="37"/>
      <c r="K16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7" spans="1:15">
      <c r="A1607" s="33">
        <f>IF(Table2[[#This Row],[TT]]&lt;1,"",COUNT(A$2:A1606)+1)</f>
        <v>1580</v>
      </c>
      <c r="B1607" s="34" t="s">
        <v>1783</v>
      </c>
      <c r="C1607" s="35">
        <v>1</v>
      </c>
      <c r="D1607" s="35" t="s">
        <v>1377</v>
      </c>
      <c r="E16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07" s="36" t="str">
        <f>IF(Table2[[#This Row],[M1A]]="","",Table2[[#This Row],[M1A]]-Table2[[#This Row],[AWAL]])</f>
        <v/>
      </c>
      <c r="I1607" s="36" t="str">
        <f>IF(Table2[[#This Row],[M2A]]="","",SUM(Table2[[#This Row],[M2A]]-(IF(Table2[[#This Row],[M1A]]="",Table2[[#This Row],[AWAL]],Table2[[#This Row],[M1A]]))))</f>
        <v/>
      </c>
      <c r="J1607" s="37"/>
      <c r="K16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8" spans="1:15">
      <c r="A1608" s="33">
        <f>IF(Table2[[#This Row],[TT]]&lt;1,"",COUNT(A$2:A1607)+1)</f>
        <v>1581</v>
      </c>
      <c r="B1608" s="34" t="s">
        <v>1784</v>
      </c>
      <c r="C1608" s="35">
        <v>1</v>
      </c>
      <c r="D1608" s="35" t="s">
        <v>157</v>
      </c>
      <c r="E16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08" s="36" t="str">
        <f>IF(Table2[[#This Row],[M1A]]="","",Table2[[#This Row],[M1A]]-Table2[[#This Row],[AWAL]])</f>
        <v/>
      </c>
      <c r="I1608" s="36" t="str">
        <f>IF(Table2[[#This Row],[M2A]]="","",SUM(Table2[[#This Row],[M2A]]-(IF(Table2[[#This Row],[M1A]]="",Table2[[#This Row],[AWAL]],Table2[[#This Row],[M1A]]))))</f>
        <v/>
      </c>
      <c r="J1608" s="37"/>
      <c r="K16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09" spans="1:15">
      <c r="A1609" s="33">
        <f>IF(Table2[[#This Row],[TT]]&lt;1,"",COUNT(A$2:A1608)+1)</f>
        <v>1582</v>
      </c>
      <c r="B1609" s="34" t="s">
        <v>1785</v>
      </c>
      <c r="C1609" s="35">
        <v>1</v>
      </c>
      <c r="D1609" s="35" t="s">
        <v>157</v>
      </c>
      <c r="E16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09" s="36" t="str">
        <f>IF(Table2[[#This Row],[M1A]]="","",Table2[[#This Row],[M1A]]-Table2[[#This Row],[AWAL]])</f>
        <v/>
      </c>
      <c r="I1609" s="36" t="str">
        <f>IF(Table2[[#This Row],[M2A]]="","",SUM(Table2[[#This Row],[M2A]]-(IF(Table2[[#This Row],[M1A]]="",Table2[[#This Row],[AWAL]],Table2[[#This Row],[M1A]]))))</f>
        <v/>
      </c>
      <c r="J1609" s="37"/>
      <c r="K16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0" spans="1:15">
      <c r="A1610" s="33">
        <f>IF(Table2[[#This Row],[TT]]&lt;1,"",COUNT(A$2:A1609)+1)</f>
        <v>1583</v>
      </c>
      <c r="B1610" s="34" t="s">
        <v>1786</v>
      </c>
      <c r="C1610" s="35">
        <v>1</v>
      </c>
      <c r="D1610" s="35" t="s">
        <v>289</v>
      </c>
      <c r="E16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0" s="36" t="str">
        <f>IF(Table2[[#This Row],[M1A]]="","",Table2[[#This Row],[M1A]]-Table2[[#This Row],[AWAL]])</f>
        <v/>
      </c>
      <c r="I1610" s="36" t="str">
        <f>IF(Table2[[#This Row],[M2A]]="","",SUM(Table2[[#This Row],[M2A]]-(IF(Table2[[#This Row],[M1A]]="",Table2[[#This Row],[AWAL]],Table2[[#This Row],[M1A]]))))</f>
        <v/>
      </c>
      <c r="J1610" s="37"/>
      <c r="K16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1" spans="1:15">
      <c r="A1611" s="33">
        <f>IF(Table2[[#This Row],[TT]]&lt;1,"",COUNT(A$2:A1610)+1)</f>
        <v>1584</v>
      </c>
      <c r="B1611" s="34" t="s">
        <v>1787</v>
      </c>
      <c r="C1611" s="35">
        <v>2</v>
      </c>
      <c r="D1611" s="35" t="s">
        <v>106</v>
      </c>
      <c r="E16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1" s="36" t="str">
        <f>IF(Table2[[#This Row],[M1A]]="","",Table2[[#This Row],[M1A]]-Table2[[#This Row],[AWAL]])</f>
        <v/>
      </c>
      <c r="I1611" s="36" t="str">
        <f>IF(Table2[[#This Row],[M2A]]="","",SUM(Table2[[#This Row],[M2A]]-(IF(Table2[[#This Row],[M1A]]="",Table2[[#This Row],[AWAL]],Table2[[#This Row],[M1A]]))))</f>
        <v/>
      </c>
      <c r="J1611" s="37"/>
      <c r="K16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2" spans="1:15">
      <c r="A1612" s="33">
        <f>IF(Table2[[#This Row],[TT]]&lt;1,"",COUNT(A$2:A1611)+1)</f>
        <v>1585</v>
      </c>
      <c r="B1612" s="34" t="s">
        <v>1788</v>
      </c>
      <c r="C1612" s="35">
        <v>2</v>
      </c>
      <c r="D1612" s="35" t="s">
        <v>106</v>
      </c>
      <c r="E16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2" s="36" t="str">
        <f>IF(Table2[[#This Row],[M1A]]="","",Table2[[#This Row],[M1A]]-Table2[[#This Row],[AWAL]])</f>
        <v/>
      </c>
      <c r="I1612" s="36" t="str">
        <f>IF(Table2[[#This Row],[M2A]]="","",SUM(Table2[[#This Row],[M2A]]-(IF(Table2[[#This Row],[M1A]]="",Table2[[#This Row],[AWAL]],Table2[[#This Row],[M1A]]))))</f>
        <v/>
      </c>
      <c r="J1612" s="37"/>
      <c r="K16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3" spans="1:15">
      <c r="A1613" s="33">
        <f>IF(Table2[[#This Row],[TT]]&lt;1,"",COUNT(A$2:A1612)+1)</f>
        <v>1586</v>
      </c>
      <c r="B1613" s="34" t="s">
        <v>1788</v>
      </c>
      <c r="C1613" s="35">
        <v>5</v>
      </c>
      <c r="D1613" s="35" t="s">
        <v>106</v>
      </c>
      <c r="E16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13" s="36" t="str">
        <f>IF(Table2[[#This Row],[M1A]]="","",Table2[[#This Row],[M1A]]-Table2[[#This Row],[AWAL]])</f>
        <v/>
      </c>
      <c r="I1613" s="36" t="str">
        <f>IF(Table2[[#This Row],[M2A]]="","",SUM(Table2[[#This Row],[M2A]]-(IF(Table2[[#This Row],[M1A]]="",Table2[[#This Row],[AWAL]],Table2[[#This Row],[M1A]]))))</f>
        <v/>
      </c>
      <c r="J1613" s="37"/>
      <c r="K16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4" spans="1:15">
      <c r="A1614" s="33">
        <f>IF(Table2[[#This Row],[TT]]&lt;1,"",COUNT(A$2:A1613)+1)</f>
        <v>1587</v>
      </c>
      <c r="B1614" s="34" t="s">
        <v>1789</v>
      </c>
      <c r="C1614" s="35">
        <v>5</v>
      </c>
      <c r="D1614" s="35" t="s">
        <v>1377</v>
      </c>
      <c r="E16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14" s="36" t="str">
        <f>IF(Table2[[#This Row],[M1A]]="","",Table2[[#This Row],[M1A]]-Table2[[#This Row],[AWAL]])</f>
        <v/>
      </c>
      <c r="I1614" s="36" t="str">
        <f>IF(Table2[[#This Row],[M2A]]="","",SUM(Table2[[#This Row],[M2A]]-(IF(Table2[[#This Row],[M1A]]="",Table2[[#This Row],[AWAL]],Table2[[#This Row],[M1A]]))))</f>
        <v/>
      </c>
      <c r="J1614" s="37"/>
      <c r="K16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5" spans="1:15">
      <c r="A1615" s="33">
        <f>IF(Table2[[#This Row],[TT]]&lt;1,"",COUNT(A$2:A1614)+1)</f>
        <v>1588</v>
      </c>
      <c r="B1615" s="34" t="s">
        <v>1790</v>
      </c>
      <c r="C1615" s="35">
        <v>1</v>
      </c>
      <c r="D1615" s="35" t="s">
        <v>1377</v>
      </c>
      <c r="E16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5" s="36" t="str">
        <f>IF(Table2[[#This Row],[M1A]]="","",Table2[[#This Row],[M1A]]-Table2[[#This Row],[AWAL]])</f>
        <v/>
      </c>
      <c r="I1615" s="36" t="str">
        <f>IF(Table2[[#This Row],[M2A]]="","",SUM(Table2[[#This Row],[M2A]]-(IF(Table2[[#This Row],[M1A]]="",Table2[[#This Row],[AWAL]],Table2[[#This Row],[M1A]]))))</f>
        <v/>
      </c>
      <c r="J1615" s="37"/>
      <c r="K16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6" spans="1:15">
      <c r="A1616" s="33">
        <f>IF(Table2[[#This Row],[TT]]&lt;1,"",COUNT(A$2:A1615)+1)</f>
        <v>1589</v>
      </c>
      <c r="B1616" s="41" t="s">
        <v>1791</v>
      </c>
      <c r="C1616" s="42">
        <v>4</v>
      </c>
      <c r="D1616" s="42" t="s">
        <v>106</v>
      </c>
      <c r="E16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16" s="36" t="str">
        <f>IF(Table2[[#This Row],[M1A]]="","",Table2[[#This Row],[M1A]]-Table2[[#This Row],[AWAL]])</f>
        <v/>
      </c>
      <c r="I1616" s="36" t="str">
        <f>IF(Table2[[#This Row],[M2A]]="","",SUM(Table2[[#This Row],[M2A]]-(IF(Table2[[#This Row],[M1A]]="",Table2[[#This Row],[AWAL]],Table2[[#This Row],[M1A]]))))</f>
        <v/>
      </c>
      <c r="J1616" s="37"/>
      <c r="K16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7" spans="1:15">
      <c r="A1617" s="39">
        <f>IF(Table2[[#This Row],[TT]]&lt;1,"",COUNT(A$2:A1616)+1)</f>
        <v>1590</v>
      </c>
      <c r="B1617" s="34" t="s">
        <v>1791</v>
      </c>
      <c r="C1617" s="35">
        <v>5</v>
      </c>
      <c r="D1617" s="35" t="s">
        <v>106</v>
      </c>
      <c r="E161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17" s="38" t="str">
        <f>IF(Table2[[#This Row],[M1A]]="","",Table2[[#This Row],[M1A]]-Table2[[#This Row],[AWAL]])</f>
        <v/>
      </c>
      <c r="I1617" s="38" t="str">
        <f>IF(Table2[[#This Row],[M2A]]="","",SUM(Table2[[#This Row],[M2A]]-(IF(Table2[[#This Row],[M1A]]="",Table2[[#This Row],[AWAL]],Table2[[#This Row],[M1A]]))))</f>
        <v/>
      </c>
      <c r="J1617" s="37"/>
      <c r="K161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8" spans="1:15">
      <c r="A1618" s="33">
        <f>IF(Table2[[#This Row],[TT]]&lt;1,"",COUNT(A$2:A1617)+1)</f>
        <v>1591</v>
      </c>
      <c r="B1618" s="34" t="s">
        <v>1792</v>
      </c>
      <c r="C1618" s="35">
        <v>3</v>
      </c>
      <c r="D1618" s="35" t="s">
        <v>1377</v>
      </c>
      <c r="E16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18" s="36" t="str">
        <f>IF(Table2[[#This Row],[M1A]]="","",Table2[[#This Row],[M1A]]-Table2[[#This Row],[AWAL]])</f>
        <v/>
      </c>
      <c r="I1618" s="36" t="str">
        <f>IF(Table2[[#This Row],[M2A]]="","",SUM(Table2[[#This Row],[M2A]]-(IF(Table2[[#This Row],[M1A]]="",Table2[[#This Row],[AWAL]],Table2[[#This Row],[M1A]]))))</f>
        <v/>
      </c>
      <c r="J1618" s="37"/>
      <c r="K16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19" spans="1:15">
      <c r="A1619" s="33">
        <f>IF(Table2[[#This Row],[TT]]&lt;1,"",COUNT(A$2:A1618)+1)</f>
        <v>1592</v>
      </c>
      <c r="B1619" s="34" t="s">
        <v>1793</v>
      </c>
      <c r="C1619" s="35">
        <v>25</v>
      </c>
      <c r="D1619" s="35" t="s">
        <v>1377</v>
      </c>
      <c r="E16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619" s="36" t="str">
        <f>IF(Table2[[#This Row],[M1A]]="","",Table2[[#This Row],[M1A]]-Table2[[#This Row],[AWAL]])</f>
        <v/>
      </c>
      <c r="I1619" s="36" t="str">
        <f>IF(Table2[[#This Row],[M2A]]="","",SUM(Table2[[#This Row],[M2A]]-(IF(Table2[[#This Row],[M1A]]="",Table2[[#This Row],[AWAL]],Table2[[#This Row],[M1A]]))))</f>
        <v/>
      </c>
      <c r="J1619" s="37"/>
      <c r="K16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0" spans="1:15">
      <c r="A1620" s="33">
        <f>IF(Table2[[#This Row],[TT]]&lt;1,"",COUNT(A$2:A1619)+1)</f>
        <v>1593</v>
      </c>
      <c r="B1620" s="34" t="s">
        <v>1794</v>
      </c>
      <c r="C1620" s="35">
        <v>1</v>
      </c>
      <c r="D1620" s="35" t="s">
        <v>59</v>
      </c>
      <c r="E16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0" s="36" t="str">
        <f>IF(Table2[[#This Row],[M1A]]="","",Table2[[#This Row],[M1A]]-Table2[[#This Row],[AWAL]])</f>
        <v/>
      </c>
      <c r="I1620" s="36" t="str">
        <f>IF(Table2[[#This Row],[M2A]]="","",SUM(Table2[[#This Row],[M2A]]-(IF(Table2[[#This Row],[M1A]]="",Table2[[#This Row],[AWAL]],Table2[[#This Row],[M1A]]))))</f>
        <v/>
      </c>
      <c r="J1620" s="37"/>
      <c r="K16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1" spans="1:15">
      <c r="A1621" s="33" t="str">
        <f>IF(Table2[[#This Row],[TT]]&lt;1,"",COUNT(A$2:A1620)+1)</f>
        <v/>
      </c>
      <c r="B1621" s="34" t="s">
        <v>1795</v>
      </c>
      <c r="C1621" s="35">
        <v>1</v>
      </c>
      <c r="D1621" s="35" t="s">
        <v>91</v>
      </c>
      <c r="E16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21" s="36">
        <v>0</v>
      </c>
      <c r="G1621" s="36">
        <f>IF(Table2[[#This Row],[M1A]]="","",Table2[[#This Row],[M1A]]-Table2[[#This Row],[AWAL]])</f>
        <v>-1</v>
      </c>
      <c r="I1621" s="36" t="str">
        <f>IF(Table2[[#This Row],[M2A]]="","",SUM(Table2[[#This Row],[M2A]]-(IF(Table2[[#This Row],[M1A]]="",Table2[[#This Row],[AWAL]],Table2[[#This Row],[M1A]]))))</f>
        <v/>
      </c>
      <c r="J1621" s="37"/>
      <c r="K16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6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22" spans="1:15">
      <c r="A1622" s="33">
        <f>IF(Table2[[#This Row],[TT]]&lt;1,"",COUNT(A$2:A1621)+1)</f>
        <v>1594</v>
      </c>
      <c r="B1622" s="34" t="s">
        <v>1796</v>
      </c>
      <c r="C1622" s="35">
        <v>4</v>
      </c>
      <c r="D1622" s="35">
        <v>120</v>
      </c>
      <c r="E16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22" s="36" t="str">
        <f>IF(Table2[[#This Row],[M1A]]="","",Table2[[#This Row],[M1A]]-Table2[[#This Row],[AWAL]])</f>
        <v/>
      </c>
      <c r="I1622" s="36" t="str">
        <f>IF(Table2[[#This Row],[M2A]]="","",SUM(Table2[[#This Row],[M2A]]-(IF(Table2[[#This Row],[M1A]]="",Table2[[#This Row],[AWAL]],Table2[[#This Row],[M1A]]))))</f>
        <v/>
      </c>
      <c r="J1622" s="37"/>
      <c r="K16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3" spans="1:15">
      <c r="A1623" s="39">
        <f>IF(Table2[[#This Row],[TT]]&lt;1,"",COUNT(A$2:A1622)+1)</f>
        <v>1595</v>
      </c>
      <c r="B1623" s="34" t="s">
        <v>1797</v>
      </c>
      <c r="C1623" s="35">
        <v>7</v>
      </c>
      <c r="D1623" s="35" t="s">
        <v>91</v>
      </c>
      <c r="E162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23" s="38" t="str">
        <f>IF(Table2[[#This Row],[M1A]]="","",Table2[[#This Row],[M1A]]-Table2[[#This Row],[AWAL]])</f>
        <v/>
      </c>
      <c r="I1623" s="38" t="str">
        <f>IF(Table2[[#This Row],[M2A]]="","",SUM(Table2[[#This Row],[M2A]]-(IF(Table2[[#This Row],[M1A]]="",Table2[[#This Row],[AWAL]],Table2[[#This Row],[M1A]]))))</f>
        <v/>
      </c>
      <c r="J1623" s="40"/>
      <c r="K162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623" s="38"/>
      <c r="M162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4" spans="1:15">
      <c r="A1624" s="33">
        <f>IF(Table2[[#This Row],[TT]]&lt;1,"",COUNT(A$2:A1623)+1)</f>
        <v>1596</v>
      </c>
      <c r="B1624" s="43" t="s">
        <v>2953</v>
      </c>
      <c r="C1624" s="44"/>
      <c r="D1624" s="44" t="s">
        <v>2954</v>
      </c>
      <c r="E16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624" s="36">
        <v>4</v>
      </c>
      <c r="G1624" s="36">
        <f>IF(Table2[[#This Row],[M1A]]="","",Table2[[#This Row],[M1A]]-Table2[[#This Row],[AWAL]])</f>
        <v>4</v>
      </c>
      <c r="I1624" s="36" t="str">
        <f>IF(Table2[[#This Row],[M2A]]="","",SUM(Table2[[#This Row],[M2A]]-(IF(Table2[[#This Row],[M1A]]="",Table2[[#This Row],[AWAL]],Table2[[#This Row],[M1A]]))))</f>
        <v/>
      </c>
      <c r="J1624" s="37"/>
      <c r="K16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M1:B(4)  </v>
      </c>
      <c r="O16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M1+4 </v>
      </c>
    </row>
    <row r="1625" spans="1:15">
      <c r="A1625" s="33">
        <f>IF(Table2[[#This Row],[TT]]&lt;1,"",COUNT(A$2:A1624)+1)</f>
        <v>1597</v>
      </c>
      <c r="B1625" s="34" t="s">
        <v>1798</v>
      </c>
      <c r="C1625" s="35">
        <v>1</v>
      </c>
      <c r="D1625" s="35" t="s">
        <v>39</v>
      </c>
      <c r="E16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5" s="36" t="str">
        <f>IF(Table2[[#This Row],[M1A]]="","",Table2[[#This Row],[M1A]]-Table2[[#This Row],[AWAL]])</f>
        <v/>
      </c>
      <c r="I1625" s="36" t="str">
        <f>IF(Table2[[#This Row],[M2A]]="","",SUM(Table2[[#This Row],[M2A]]-(IF(Table2[[#This Row],[M1A]]="",Table2[[#This Row],[AWAL]],Table2[[#This Row],[M1A]]))))</f>
        <v/>
      </c>
      <c r="J1625" s="37"/>
      <c r="K16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6" spans="1:15">
      <c r="A1626" s="33">
        <f>IF(Table2[[#This Row],[TT]]&lt;1,"",COUNT(A$2:A1625)+1)</f>
        <v>1598</v>
      </c>
      <c r="B1626" s="34" t="s">
        <v>1799</v>
      </c>
      <c r="C1626" s="35">
        <v>29</v>
      </c>
      <c r="D1626" s="35" t="s">
        <v>11</v>
      </c>
      <c r="E16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626" s="36" t="str">
        <f>IF(Table2[[#This Row],[M1A]]="","",Table2[[#This Row],[M1A]]-Table2[[#This Row],[AWAL]])</f>
        <v/>
      </c>
      <c r="I1626" s="36" t="str">
        <f>IF(Table2[[#This Row],[M2A]]="","",SUM(Table2[[#This Row],[M2A]]-(IF(Table2[[#This Row],[M1A]]="",Table2[[#This Row],[AWAL]],Table2[[#This Row],[M1A]]))))</f>
        <v/>
      </c>
      <c r="J1626" s="37"/>
      <c r="K16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7" spans="1:15">
      <c r="A1627" s="39">
        <f>IF(Table2[[#This Row],[TT]]&lt;1,"",COUNT(A$2:A1626)+1)</f>
        <v>1599</v>
      </c>
      <c r="B1627" s="34" t="s">
        <v>1800</v>
      </c>
      <c r="C1627" s="35">
        <v>3</v>
      </c>
      <c r="D1627" s="35" t="s">
        <v>91</v>
      </c>
      <c r="E162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27" s="38" t="str">
        <f>IF(Table2[[#This Row],[M1A]]="","",Table2[[#This Row],[M1A]]-Table2[[#This Row],[AWAL]])</f>
        <v/>
      </c>
      <c r="I1627" s="38" t="str">
        <f>IF(Table2[[#This Row],[M2A]]="","",SUM(Table2[[#This Row],[M2A]]-(IF(Table2[[#This Row],[M1A]]="",Table2[[#This Row],[AWAL]],Table2[[#This Row],[M1A]]))))</f>
        <v/>
      </c>
      <c r="J1627" s="40"/>
      <c r="K162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627" s="38"/>
      <c r="M162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8" spans="1:15">
      <c r="A1628" s="33">
        <f>IF(Table2[[#This Row],[TT]]&lt;1,"",COUNT(A$2:A1627)+1)</f>
        <v>1600</v>
      </c>
      <c r="B1628" s="34" t="s">
        <v>1801</v>
      </c>
      <c r="C1628" s="35">
        <v>1</v>
      </c>
      <c r="D1628" s="35" t="s">
        <v>91</v>
      </c>
      <c r="E16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8" s="36" t="str">
        <f>IF(Table2[[#This Row],[M1A]]="","",Table2[[#This Row],[M1A]]-Table2[[#This Row],[AWAL]])</f>
        <v/>
      </c>
      <c r="I1628" s="36" t="str">
        <f>IF(Table2[[#This Row],[M2A]]="","",SUM(Table2[[#This Row],[M2A]]-(IF(Table2[[#This Row],[M1A]]="",Table2[[#This Row],[AWAL]],Table2[[#This Row],[M1A]]))))</f>
        <v/>
      </c>
      <c r="J1628" s="37"/>
      <c r="K16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29" spans="1:15">
      <c r="A1629" s="33">
        <f>IF(Table2[[#This Row],[TT]]&lt;1,"",COUNT(A$2:A1628)+1)</f>
        <v>1601</v>
      </c>
      <c r="B1629" s="34" t="s">
        <v>1802</v>
      </c>
      <c r="C1629" s="35">
        <v>6</v>
      </c>
      <c r="D1629" s="35" t="s">
        <v>39</v>
      </c>
      <c r="E16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29" s="36" t="str">
        <f>IF(Table2[[#This Row],[M1A]]="","",Table2[[#This Row],[M1A]]-Table2[[#This Row],[AWAL]])</f>
        <v/>
      </c>
      <c r="I1629" s="36" t="str">
        <f>IF(Table2[[#This Row],[M2A]]="","",SUM(Table2[[#This Row],[M2A]]-(IF(Table2[[#This Row],[M1A]]="",Table2[[#This Row],[AWAL]],Table2[[#This Row],[M1A]]))))</f>
        <v/>
      </c>
      <c r="J1629" s="37"/>
      <c r="K16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0" spans="1:15">
      <c r="A1630" s="33">
        <f>IF(Table2[[#This Row],[TT]]&lt;1,"",COUNT(A$2:A1629)+1)</f>
        <v>1602</v>
      </c>
      <c r="B1630" s="34" t="s">
        <v>1803</v>
      </c>
      <c r="C1630" s="35">
        <v>2</v>
      </c>
      <c r="D1630" s="35" t="s">
        <v>91</v>
      </c>
      <c r="E16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0" s="36" t="str">
        <f>IF(Table2[[#This Row],[M1A]]="","",Table2[[#This Row],[M1A]]-Table2[[#This Row],[AWAL]])</f>
        <v/>
      </c>
      <c r="I1630" s="36" t="str">
        <f>IF(Table2[[#This Row],[M2A]]="","",SUM(Table2[[#This Row],[M2A]]-(IF(Table2[[#This Row],[M1A]]="",Table2[[#This Row],[AWAL]],Table2[[#This Row],[M1A]]))))</f>
        <v/>
      </c>
      <c r="J1630" s="37"/>
      <c r="K16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1" spans="1:15">
      <c r="A1631" s="33">
        <f>IF(Table2[[#This Row],[TT]]&lt;1,"",COUNT(A$2:A1630)+1)</f>
        <v>1603</v>
      </c>
      <c r="B1631" s="34" t="s">
        <v>1804</v>
      </c>
      <c r="C1631" s="35">
        <v>1</v>
      </c>
      <c r="D1631" s="35" t="s">
        <v>39</v>
      </c>
      <c r="E16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1" s="36" t="str">
        <f>IF(Table2[[#This Row],[M1A]]="","",Table2[[#This Row],[M1A]]-Table2[[#This Row],[AWAL]])</f>
        <v/>
      </c>
      <c r="I1631" s="36" t="str">
        <f>IF(Table2[[#This Row],[M2A]]="","",SUM(Table2[[#This Row],[M2A]]-(IF(Table2[[#This Row],[M1A]]="",Table2[[#This Row],[AWAL]],Table2[[#This Row],[M1A]]))))</f>
        <v/>
      </c>
      <c r="J1631" s="37"/>
      <c r="K16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2" spans="1:15">
      <c r="A1632" s="33">
        <f>IF(Table2[[#This Row],[TT]]&lt;1,"",COUNT(A$2:A1631)+1)</f>
        <v>1604</v>
      </c>
      <c r="B1632" s="34" t="s">
        <v>1805</v>
      </c>
      <c r="C1632" s="35">
        <v>6</v>
      </c>
      <c r="D1632" s="35" t="s">
        <v>91</v>
      </c>
      <c r="E16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32" s="36" t="str">
        <f>IF(Table2[[#This Row],[M1A]]="","",Table2[[#This Row],[M1A]]-Table2[[#This Row],[AWAL]])</f>
        <v/>
      </c>
      <c r="I1632" s="36" t="str">
        <f>IF(Table2[[#This Row],[M2A]]="","",SUM(Table2[[#This Row],[M2A]]-(IF(Table2[[#This Row],[M1A]]="",Table2[[#This Row],[AWAL]],Table2[[#This Row],[M1A]]))))</f>
        <v/>
      </c>
      <c r="J1632" s="37"/>
      <c r="K16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3" spans="1:15">
      <c r="A1633" s="33">
        <f>IF(Table2[[#This Row],[TT]]&lt;1,"",COUNT(A$2:A1632)+1)</f>
        <v>1605</v>
      </c>
      <c r="B1633" s="41" t="s">
        <v>1806</v>
      </c>
      <c r="C1633" s="42">
        <v>5</v>
      </c>
      <c r="D1633" s="42" t="s">
        <v>91</v>
      </c>
      <c r="E16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33" s="36" t="str">
        <f>IF(Table2[[#This Row],[M1A]]="","",Table2[[#This Row],[M1A]]-Table2[[#This Row],[AWAL]])</f>
        <v/>
      </c>
      <c r="I1633" s="36" t="str">
        <f>IF(Table2[[#This Row],[M2A]]="","",SUM(Table2[[#This Row],[M2A]]-(IF(Table2[[#This Row],[M1A]]="",Table2[[#This Row],[AWAL]],Table2[[#This Row],[M1A]]))))</f>
        <v/>
      </c>
      <c r="J1633" s="37"/>
      <c r="K16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4" spans="1:15">
      <c r="A1634" s="39">
        <f>IF(Table2[[#This Row],[TT]]&lt;1,"",COUNT(A$2:A1633)+1)</f>
        <v>1606</v>
      </c>
      <c r="B1634" s="34" t="s">
        <v>1807</v>
      </c>
      <c r="C1634" s="35">
        <v>2</v>
      </c>
      <c r="D1634" s="35" t="s">
        <v>157</v>
      </c>
      <c r="E163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4" s="38" t="str">
        <f>IF(Table2[[#This Row],[M1A]]="","",Table2[[#This Row],[M1A]]-Table2[[#This Row],[AWAL]])</f>
        <v/>
      </c>
      <c r="I1634" s="38" t="str">
        <f>IF(Table2[[#This Row],[M2A]]="","",SUM(Table2[[#This Row],[M2A]]-(IF(Table2[[#This Row],[M1A]]="",Table2[[#This Row],[AWAL]],Table2[[#This Row],[M1A]]))))</f>
        <v/>
      </c>
      <c r="J1634" s="40"/>
      <c r="K163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634" s="38"/>
      <c r="M163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5" spans="1:15">
      <c r="A1635" s="39" t="str">
        <f>IF(Table2[[#This Row],[TT]]&lt;1,"",COUNT(A$2:A1634)+1)</f>
        <v/>
      </c>
      <c r="B1635" s="34" t="s">
        <v>2879</v>
      </c>
      <c r="C1635" s="35">
        <v>10</v>
      </c>
      <c r="D1635" s="35" t="s">
        <v>2821</v>
      </c>
      <c r="E163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35" s="36">
        <v>0</v>
      </c>
      <c r="G1635" s="38">
        <f>IF(Table2[[#This Row],[M1A]]="","",Table2[[#This Row],[M1A]]-Table2[[#This Row],[AWAL]])</f>
        <v>-10</v>
      </c>
      <c r="I1635" s="38" t="str">
        <f>IF(Table2[[#This Row],[M2A]]="","",SUM(Table2[[#This Row],[M2A]]-(IF(Table2[[#This Row],[M1A]]="",Table2[[#This Row],[AWAL]],Table2[[#This Row],[M1A]]))))</f>
        <v/>
      </c>
      <c r="J1635" s="40"/>
      <c r="K163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635" s="38"/>
      <c r="M163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M1:H(-10)  </v>
      </c>
      <c r="O16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M1-10 </v>
      </c>
    </row>
    <row r="1636" spans="1:15">
      <c r="A1636" s="33">
        <f>IF(Table2[[#This Row],[TT]]&lt;1,"",COUNT(A$2:A1635)+1)</f>
        <v>1607</v>
      </c>
      <c r="B1636" s="34" t="s">
        <v>1808</v>
      </c>
      <c r="C1636" s="35">
        <v>1</v>
      </c>
      <c r="D1636" s="35" t="s">
        <v>59</v>
      </c>
      <c r="E16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6" s="36" t="str">
        <f>IF(Table2[[#This Row],[M1A]]="","",Table2[[#This Row],[M1A]]-Table2[[#This Row],[AWAL]])</f>
        <v/>
      </c>
      <c r="I1636" s="36" t="str">
        <f>IF(Table2[[#This Row],[M2A]]="","",SUM(Table2[[#This Row],[M2A]]-(IF(Table2[[#This Row],[M1A]]="",Table2[[#This Row],[AWAL]],Table2[[#This Row],[M1A]]))))</f>
        <v/>
      </c>
      <c r="J1636" s="37"/>
      <c r="K16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37" spans="1:15">
      <c r="A1637" s="33">
        <f>IF(Table2[[#This Row],[TT]]&lt;1,"",COUNT(A$2:A1636)+1)</f>
        <v>1608</v>
      </c>
      <c r="B1637" s="41" t="s">
        <v>1809</v>
      </c>
      <c r="C1637" s="42">
        <v>7</v>
      </c>
      <c r="D1637" s="42" t="s">
        <v>757</v>
      </c>
      <c r="E16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637" s="36">
        <v>6</v>
      </c>
      <c r="G1637" s="36">
        <f>IF(Table2[[#This Row],[M1A]]="","",Table2[[#This Row],[M1A]]-Table2[[#This Row],[AWAL]])</f>
        <v>-1</v>
      </c>
      <c r="I1637" s="36" t="str">
        <f>IF(Table2[[#This Row],[M2A]]="","",SUM(Table2[[#This Row],[M2A]]-(IF(Table2[[#This Row],[M1A]]="",Table2[[#This Row],[AWAL]],Table2[[#This Row],[M1A]]))))</f>
        <v/>
      </c>
      <c r="J1637" s="37"/>
      <c r="K16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38" spans="1:15">
      <c r="A1638" s="33">
        <f>IF(Table2[[#This Row],[TT]]&lt;1,"",COUNT(A$2:A1637)+1)</f>
        <v>1609</v>
      </c>
      <c r="B1638" s="41" t="s">
        <v>1810</v>
      </c>
      <c r="C1638" s="42">
        <v>5</v>
      </c>
      <c r="D1638" s="42" t="s">
        <v>64</v>
      </c>
      <c r="E16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38" s="36">
        <v>3</v>
      </c>
      <c r="G1638" s="36">
        <f>IF(Table2[[#This Row],[M1A]]="","",Table2[[#This Row],[M1A]]-Table2[[#This Row],[AWAL]])</f>
        <v>-2</v>
      </c>
      <c r="I1638" s="36" t="str">
        <f>IF(Table2[[#This Row],[M2A]]="","",SUM(Table2[[#This Row],[M2A]]-(IF(Table2[[#This Row],[M1A]]="",Table2[[#This Row],[AWAL]],Table2[[#This Row],[M1A]]))))</f>
        <v/>
      </c>
      <c r="J1638" s="37"/>
      <c r="K16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39" spans="1:15">
      <c r="A1639" s="33">
        <f>IF(Table2[[#This Row],[TT]]&lt;1,"",COUNT(A$2:A1638)+1)</f>
        <v>1610</v>
      </c>
      <c r="B1639" s="34" t="s">
        <v>1811</v>
      </c>
      <c r="C1639" s="35">
        <v>4</v>
      </c>
      <c r="D1639" s="35" t="s">
        <v>34</v>
      </c>
      <c r="E16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639" s="36">
        <v>2</v>
      </c>
      <c r="G1639" s="36">
        <f>IF(Table2[[#This Row],[M1A]]="","",Table2[[#This Row],[M1A]]-Table2[[#This Row],[AWAL]])</f>
        <v>-2</v>
      </c>
      <c r="I1639" s="36" t="str">
        <f>IF(Table2[[#This Row],[M2A]]="","",SUM(Table2[[#This Row],[M2A]]-(IF(Table2[[#This Row],[M1A]]="",Table2[[#This Row],[AWAL]],Table2[[#This Row],[M1A]]))))</f>
        <v/>
      </c>
      <c r="J1639" s="37"/>
      <c r="K16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40" spans="1:15">
      <c r="A1640" s="33" t="str">
        <f>IF(Table2[[#This Row],[TT]]&lt;1,"",COUNT(A$2:A1639)+1)</f>
        <v/>
      </c>
      <c r="B1640" s="34" t="s">
        <v>1812</v>
      </c>
      <c r="C1640" s="35">
        <v>1</v>
      </c>
      <c r="D1640" s="35" t="s">
        <v>34</v>
      </c>
      <c r="E16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40" s="36">
        <v>0</v>
      </c>
      <c r="G1640" s="36">
        <f>IF(Table2[[#This Row],[M1A]]="","",Table2[[#This Row],[M1A]]-Table2[[#This Row],[AWAL]])</f>
        <v>-1</v>
      </c>
      <c r="I1640" s="36" t="str">
        <f>IF(Table2[[#This Row],[M2A]]="","",SUM(Table2[[#This Row],[M2A]]-(IF(Table2[[#This Row],[M1A]]="",Table2[[#This Row],[AWAL]],Table2[[#This Row],[M1A]]))))</f>
        <v/>
      </c>
      <c r="J1640" s="37"/>
      <c r="K16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6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41" spans="1:15">
      <c r="A1641" s="33">
        <f>IF(Table2[[#This Row],[TT]]&lt;1,"",COUNT(A$2:A1640)+1)</f>
        <v>1611</v>
      </c>
      <c r="B1641" s="34" t="s">
        <v>1813</v>
      </c>
      <c r="C1641" s="35">
        <v>3</v>
      </c>
      <c r="D1641" s="35" t="s">
        <v>59</v>
      </c>
      <c r="E16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641" s="36">
        <v>7</v>
      </c>
      <c r="G1641" s="36">
        <f>IF(Table2[[#This Row],[M1A]]="","",Table2[[#This Row],[M1A]]-Table2[[#This Row],[AWAL]])</f>
        <v>4</v>
      </c>
      <c r="I1641" s="36" t="str">
        <f>IF(Table2[[#This Row],[M2A]]="","",SUM(Table2[[#This Row],[M2A]]-(IF(Table2[[#This Row],[M1A]]="",Table2[[#This Row],[AWAL]],Table2[[#This Row],[M1A]]))))</f>
        <v/>
      </c>
      <c r="J1641" s="37"/>
      <c r="K16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M1:T(4)  </v>
      </c>
      <c r="O16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M1+4 </v>
      </c>
    </row>
    <row r="1642" spans="1:15">
      <c r="A1642" s="33">
        <f>IF(Table2[[#This Row],[TT]]&lt;1,"",COUNT(A$2:A1641)+1)</f>
        <v>1612</v>
      </c>
      <c r="B1642" s="34" t="s">
        <v>1814</v>
      </c>
      <c r="C1642" s="35">
        <v>2</v>
      </c>
      <c r="D1642" s="52" t="s">
        <v>91</v>
      </c>
      <c r="E16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642" s="36">
        <v>1</v>
      </c>
      <c r="G1642" s="36">
        <f>IF(Table2[[#This Row],[M1A]]="","",Table2[[#This Row],[M1A]]-Table2[[#This Row],[AWAL]])</f>
        <v>-1</v>
      </c>
      <c r="I1642" s="36" t="str">
        <f>IF(Table2[[#This Row],[M2A]]="","",SUM(Table2[[#This Row],[M2A]]-(IF(Table2[[#This Row],[M1A]]="",Table2[[#This Row],[AWAL]],Table2[[#This Row],[M1A]]))))</f>
        <v/>
      </c>
      <c r="J1642" s="37"/>
      <c r="K16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43" spans="1:15">
      <c r="A1643" s="33">
        <f>IF(Table2[[#This Row],[TT]]&lt;1,"",COUNT(A$2:A1642)+1)</f>
        <v>1613</v>
      </c>
      <c r="B1643" s="34" t="s">
        <v>1815</v>
      </c>
      <c r="C1643" s="35">
        <v>3</v>
      </c>
      <c r="D1643" s="35" t="s">
        <v>91</v>
      </c>
      <c r="E16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43" s="36" t="str">
        <f>IF(Table2[[#This Row],[M1A]]="","",Table2[[#This Row],[M1A]]-Table2[[#This Row],[AWAL]])</f>
        <v/>
      </c>
      <c r="I1643" s="36" t="str">
        <f>IF(Table2[[#This Row],[M2A]]="","",SUM(Table2[[#This Row],[M2A]]-(IF(Table2[[#This Row],[M1A]]="",Table2[[#This Row],[AWAL]],Table2[[#This Row],[M1A]]))))</f>
        <v/>
      </c>
      <c r="J1643" s="37"/>
      <c r="K16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4" spans="1:15">
      <c r="A1644" s="33">
        <f>IF(Table2[[#This Row],[TT]]&lt;1,"",COUNT(A$2:A1643)+1)</f>
        <v>1614</v>
      </c>
      <c r="B1644" s="34" t="s">
        <v>1816</v>
      </c>
      <c r="C1644" s="35">
        <v>15</v>
      </c>
      <c r="D1644" s="35" t="s">
        <v>39</v>
      </c>
      <c r="E16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644" s="36" t="str">
        <f>IF(Table2[[#This Row],[M1A]]="","",Table2[[#This Row],[M1A]]-Table2[[#This Row],[AWAL]])</f>
        <v/>
      </c>
      <c r="I1644" s="36" t="str">
        <f>IF(Table2[[#This Row],[M2A]]="","",SUM(Table2[[#This Row],[M2A]]-(IF(Table2[[#This Row],[M1A]]="",Table2[[#This Row],[AWAL]],Table2[[#This Row],[M1A]]))))</f>
        <v/>
      </c>
      <c r="J1644" s="37"/>
      <c r="K16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5" spans="1:15">
      <c r="A1645" s="33">
        <f>IF(Table2[[#This Row],[TT]]&lt;1,"",COUNT(A$2:A1644)+1)</f>
        <v>1615</v>
      </c>
      <c r="B1645" s="34" t="s">
        <v>1817</v>
      </c>
      <c r="C1645" s="35">
        <v>29</v>
      </c>
      <c r="D1645" s="35" t="s">
        <v>59</v>
      </c>
      <c r="E16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645" s="36" t="str">
        <f>IF(Table2[[#This Row],[M1A]]="","",Table2[[#This Row],[M1A]]-Table2[[#This Row],[AWAL]])</f>
        <v/>
      </c>
      <c r="I1645" s="36" t="str">
        <f>IF(Table2[[#This Row],[M2A]]="","",SUM(Table2[[#This Row],[M2A]]-(IF(Table2[[#This Row],[M1A]]="",Table2[[#This Row],[AWAL]],Table2[[#This Row],[M1A]]))))</f>
        <v/>
      </c>
      <c r="J1645" s="37"/>
      <c r="K16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6" spans="1:15">
      <c r="A1646" s="33">
        <f>IF(Table2[[#This Row],[TT]]&lt;1,"",COUNT(A$2:A1645)+1)</f>
        <v>1616</v>
      </c>
      <c r="B1646" s="34" t="s">
        <v>1818</v>
      </c>
      <c r="C1646" s="35">
        <v>25</v>
      </c>
      <c r="D1646" s="35" t="s">
        <v>39</v>
      </c>
      <c r="E16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646" s="36" t="str">
        <f>IF(Table2[[#This Row],[M1A]]="","",Table2[[#This Row],[M1A]]-Table2[[#This Row],[AWAL]])</f>
        <v/>
      </c>
      <c r="I1646" s="36" t="str">
        <f>IF(Table2[[#This Row],[M2A]]="","",SUM(Table2[[#This Row],[M2A]]-(IF(Table2[[#This Row],[M1A]]="",Table2[[#This Row],[AWAL]],Table2[[#This Row],[M1A]]))))</f>
        <v/>
      </c>
      <c r="J1646" s="37"/>
      <c r="K16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7" spans="1:15">
      <c r="A1647" s="33">
        <f>IF(Table2[[#This Row],[TT]]&lt;1,"",COUNT(A$2:A1646)+1)</f>
        <v>1617</v>
      </c>
      <c r="B1647" s="34" t="s">
        <v>1819</v>
      </c>
      <c r="C1647" s="35">
        <v>63</v>
      </c>
      <c r="D1647" s="35" t="s">
        <v>39</v>
      </c>
      <c r="E16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1647" s="36" t="str">
        <f>IF(Table2[[#This Row],[M1A]]="","",Table2[[#This Row],[M1A]]-Table2[[#This Row],[AWAL]])</f>
        <v/>
      </c>
      <c r="I1647" s="36" t="str">
        <f>IF(Table2[[#This Row],[M2A]]="","",SUM(Table2[[#This Row],[M2A]]-(IF(Table2[[#This Row],[M1A]]="",Table2[[#This Row],[AWAL]],Table2[[#This Row],[M1A]]))))</f>
        <v/>
      </c>
      <c r="J1647" s="37"/>
      <c r="K16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8" spans="1:15">
      <c r="A1648" s="33">
        <f>IF(Table2[[#This Row],[TT]]&lt;1,"",COUNT(A$2:A1647)+1)</f>
        <v>1618</v>
      </c>
      <c r="B1648" s="34" t="s">
        <v>1820</v>
      </c>
      <c r="C1648" s="35">
        <v>59</v>
      </c>
      <c r="D1648" s="35" t="s">
        <v>39</v>
      </c>
      <c r="E16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59</v>
      </c>
      <c r="G1648" s="36" t="str">
        <f>IF(Table2[[#This Row],[M1A]]="","",Table2[[#This Row],[M1A]]-Table2[[#This Row],[AWAL]])</f>
        <v/>
      </c>
      <c r="I1648" s="36" t="str">
        <f>IF(Table2[[#This Row],[M2A]]="","",SUM(Table2[[#This Row],[M2A]]-(IF(Table2[[#This Row],[M1A]]="",Table2[[#This Row],[AWAL]],Table2[[#This Row],[M1A]]))))</f>
        <v/>
      </c>
      <c r="J1648" s="37"/>
      <c r="K16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49" spans="1:15">
      <c r="A1649" s="33">
        <f>IF(Table2[[#This Row],[TT]]&lt;1,"",COUNT(A$2:A1648)+1)</f>
        <v>1619</v>
      </c>
      <c r="B1649" s="34" t="s">
        <v>1821</v>
      </c>
      <c r="C1649" s="35">
        <v>7</v>
      </c>
      <c r="D1649" s="35" t="s">
        <v>91</v>
      </c>
      <c r="E16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49" s="36" t="str">
        <f>IF(Table2[[#This Row],[M1A]]="","",Table2[[#This Row],[M1A]]-Table2[[#This Row],[AWAL]])</f>
        <v/>
      </c>
      <c r="I1649" s="36" t="str">
        <f>IF(Table2[[#This Row],[M2A]]="","",SUM(Table2[[#This Row],[M2A]]-(IF(Table2[[#This Row],[M1A]]="",Table2[[#This Row],[AWAL]],Table2[[#This Row],[M1A]]))))</f>
        <v/>
      </c>
      <c r="J1649" s="37"/>
      <c r="K16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0" spans="1:15">
      <c r="A1650" s="33">
        <f>IF(Table2[[#This Row],[TT]]&lt;1,"",COUNT(A$2:A1649)+1)</f>
        <v>1620</v>
      </c>
      <c r="B1650" s="34" t="s">
        <v>1822</v>
      </c>
      <c r="C1650" s="35">
        <v>17</v>
      </c>
      <c r="D1650" s="35" t="s">
        <v>91</v>
      </c>
      <c r="E16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650" s="36" t="str">
        <f>IF(Table2[[#This Row],[M1A]]="","",Table2[[#This Row],[M1A]]-Table2[[#This Row],[AWAL]])</f>
        <v/>
      </c>
      <c r="I1650" s="36" t="str">
        <f>IF(Table2[[#This Row],[M2A]]="","",SUM(Table2[[#This Row],[M2A]]-(IF(Table2[[#This Row],[M1A]]="",Table2[[#This Row],[AWAL]],Table2[[#This Row],[M1A]]))))</f>
        <v/>
      </c>
      <c r="J1650" s="37"/>
      <c r="K16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1" spans="1:15">
      <c r="A1651" s="33">
        <f>IF(Table2[[#This Row],[TT]]&lt;1,"",COUNT(A$2:A1650)+1)</f>
        <v>1621</v>
      </c>
      <c r="B1651" s="34" t="s">
        <v>1823</v>
      </c>
      <c r="C1651" s="35">
        <v>6</v>
      </c>
      <c r="D1651" s="35" t="s">
        <v>39</v>
      </c>
      <c r="E16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51" s="36" t="str">
        <f>IF(Table2[[#This Row],[M1A]]="","",Table2[[#This Row],[M1A]]-Table2[[#This Row],[AWAL]])</f>
        <v/>
      </c>
      <c r="I1651" s="36" t="str">
        <f>IF(Table2[[#This Row],[M2A]]="","",SUM(Table2[[#This Row],[M2A]]-(IF(Table2[[#This Row],[M1A]]="",Table2[[#This Row],[AWAL]],Table2[[#This Row],[M1A]]))))</f>
        <v/>
      </c>
      <c r="J1651" s="37"/>
      <c r="K16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2" spans="1:15">
      <c r="A1652" s="33">
        <f>IF(Table2[[#This Row],[TT]]&lt;1,"",COUNT(A$2:A1651)+1)</f>
        <v>1622</v>
      </c>
      <c r="B1652" s="34" t="s">
        <v>1824</v>
      </c>
      <c r="C1652" s="35">
        <v>3</v>
      </c>
      <c r="D1652" s="35" t="s">
        <v>34</v>
      </c>
      <c r="E16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52" s="36" t="str">
        <f>IF(Table2[[#This Row],[M1A]]="","",Table2[[#This Row],[M1A]]-Table2[[#This Row],[AWAL]])</f>
        <v/>
      </c>
      <c r="I1652" s="36" t="str">
        <f>IF(Table2[[#This Row],[M2A]]="","",SUM(Table2[[#This Row],[M2A]]-(IF(Table2[[#This Row],[M1A]]="",Table2[[#This Row],[AWAL]],Table2[[#This Row],[M1A]]))))</f>
        <v/>
      </c>
      <c r="J1652" s="37"/>
      <c r="K16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3" spans="1:15">
      <c r="A1653" s="33">
        <f>IF(Table2[[#This Row],[TT]]&lt;1,"",COUNT(A$2:A1652)+1)</f>
        <v>1623</v>
      </c>
      <c r="B1653" s="34" t="s">
        <v>1825</v>
      </c>
      <c r="C1653" s="35">
        <v>3</v>
      </c>
      <c r="D1653" s="35" t="s">
        <v>38</v>
      </c>
      <c r="E16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53" s="36" t="str">
        <f>IF(Table2[[#This Row],[M1A]]="","",Table2[[#This Row],[M1A]]-Table2[[#This Row],[AWAL]])</f>
        <v/>
      </c>
      <c r="I1653" s="36" t="str">
        <f>IF(Table2[[#This Row],[M2A]]="","",SUM(Table2[[#This Row],[M2A]]-(IF(Table2[[#This Row],[M1A]]="",Table2[[#This Row],[AWAL]],Table2[[#This Row],[M1A]]))))</f>
        <v/>
      </c>
      <c r="J1653" s="37"/>
      <c r="K16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4" spans="1:15">
      <c r="A1654" s="33">
        <f>IF(Table2[[#This Row],[TT]]&lt;1,"",COUNT(A$2:A1653)+1)</f>
        <v>1624</v>
      </c>
      <c r="B1654" s="34" t="s">
        <v>1826</v>
      </c>
      <c r="C1654" s="35">
        <v>2</v>
      </c>
      <c r="D1654" s="35" t="s">
        <v>91</v>
      </c>
      <c r="E16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54" s="36" t="str">
        <f>IF(Table2[[#This Row],[M1A]]="","",Table2[[#This Row],[M1A]]-Table2[[#This Row],[AWAL]])</f>
        <v/>
      </c>
      <c r="I1654" s="36" t="str">
        <f>IF(Table2[[#This Row],[M2A]]="","",SUM(Table2[[#This Row],[M2A]]-(IF(Table2[[#This Row],[M1A]]="",Table2[[#This Row],[AWAL]],Table2[[#This Row],[M1A]]))))</f>
        <v/>
      </c>
      <c r="J1654" s="37"/>
      <c r="K16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5" spans="1:15">
      <c r="A1655" s="33">
        <f>IF(Table2[[#This Row],[TT]]&lt;1,"",COUNT(A$2:A1654)+1)</f>
        <v>1625</v>
      </c>
      <c r="B1655" s="34" t="s">
        <v>1827</v>
      </c>
      <c r="C1655" s="35">
        <v>3</v>
      </c>
      <c r="D1655" s="35" t="s">
        <v>39</v>
      </c>
      <c r="E16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55" s="36" t="str">
        <f>IF(Table2[[#This Row],[M1A]]="","",Table2[[#This Row],[M1A]]-Table2[[#This Row],[AWAL]])</f>
        <v/>
      </c>
      <c r="I1655" s="36" t="str">
        <f>IF(Table2[[#This Row],[M2A]]="","",SUM(Table2[[#This Row],[M2A]]-(IF(Table2[[#This Row],[M1A]]="",Table2[[#This Row],[AWAL]],Table2[[#This Row],[M1A]]))))</f>
        <v/>
      </c>
      <c r="J1655" s="37"/>
      <c r="K16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6" spans="1:15">
      <c r="A1656" s="33">
        <f>IF(Table2[[#This Row],[TT]]&lt;1,"",COUNT(A$2:A1655)+1)</f>
        <v>1626</v>
      </c>
      <c r="B1656" s="34" t="s">
        <v>1828</v>
      </c>
      <c r="C1656" s="35">
        <v>6</v>
      </c>
      <c r="D1656" s="35" t="s">
        <v>64</v>
      </c>
      <c r="E16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56" s="36" t="str">
        <f>IF(Table2[[#This Row],[M1A]]="","",Table2[[#This Row],[M1A]]-Table2[[#This Row],[AWAL]])</f>
        <v/>
      </c>
      <c r="I1656" s="36" t="str">
        <f>IF(Table2[[#This Row],[M2A]]="","",SUM(Table2[[#This Row],[M2A]]-(IF(Table2[[#This Row],[M1A]]="",Table2[[#This Row],[AWAL]],Table2[[#This Row],[M1A]]))))</f>
        <v/>
      </c>
      <c r="J1656" s="37"/>
      <c r="K16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7" spans="1:15">
      <c r="A1657" s="33">
        <f>IF(Table2[[#This Row],[TT]]&lt;1,"",COUNT(A$2:A1656)+1)</f>
        <v>1627</v>
      </c>
      <c r="B1657" s="34" t="s">
        <v>1829</v>
      </c>
      <c r="C1657" s="35">
        <v>5</v>
      </c>
      <c r="D1657" s="35" t="s">
        <v>91</v>
      </c>
      <c r="E16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57" s="36" t="str">
        <f>IF(Table2[[#This Row],[M1A]]="","",Table2[[#This Row],[M1A]]-Table2[[#This Row],[AWAL]])</f>
        <v/>
      </c>
      <c r="I1657" s="36" t="str">
        <f>IF(Table2[[#This Row],[M2A]]="","",SUM(Table2[[#This Row],[M2A]]-(IF(Table2[[#This Row],[M1A]]="",Table2[[#This Row],[AWAL]],Table2[[#This Row],[M1A]]))))</f>
        <v/>
      </c>
      <c r="J1657" s="37"/>
      <c r="K16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8" spans="1:15">
      <c r="A1658" s="33">
        <f>IF(Table2[[#This Row],[TT]]&lt;1,"",COUNT(A$2:A1657)+1)</f>
        <v>1628</v>
      </c>
      <c r="B1658" s="34" t="s">
        <v>1830</v>
      </c>
      <c r="C1658" s="35">
        <v>13</v>
      </c>
      <c r="D1658" s="35" t="s">
        <v>91</v>
      </c>
      <c r="E16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658" s="36" t="str">
        <f>IF(Table2[[#This Row],[M1A]]="","",Table2[[#This Row],[M1A]]-Table2[[#This Row],[AWAL]])</f>
        <v/>
      </c>
      <c r="I1658" s="36" t="str">
        <f>IF(Table2[[#This Row],[M2A]]="","",SUM(Table2[[#This Row],[M2A]]-(IF(Table2[[#This Row],[M1A]]="",Table2[[#This Row],[AWAL]],Table2[[#This Row],[M1A]]))))</f>
        <v/>
      </c>
      <c r="J1658" s="37"/>
      <c r="K16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59" spans="1:15">
      <c r="A1659" s="33">
        <f>IF(Table2[[#This Row],[TT]]&lt;1,"",COUNT(A$2:A1658)+1)</f>
        <v>1629</v>
      </c>
      <c r="B1659" s="34" t="s">
        <v>1831</v>
      </c>
      <c r="C1659" s="35">
        <v>3</v>
      </c>
      <c r="D1659" s="35" t="s">
        <v>91</v>
      </c>
      <c r="E16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59" s="36" t="str">
        <f>IF(Table2[[#This Row],[M1A]]="","",Table2[[#This Row],[M1A]]-Table2[[#This Row],[AWAL]])</f>
        <v/>
      </c>
      <c r="I1659" s="36" t="str">
        <f>IF(Table2[[#This Row],[M2A]]="","",SUM(Table2[[#This Row],[M2A]]-(IF(Table2[[#This Row],[M1A]]="",Table2[[#This Row],[AWAL]],Table2[[#This Row],[M1A]]))))</f>
        <v/>
      </c>
      <c r="J1659" s="37"/>
      <c r="K16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0" spans="1:15">
      <c r="A1660" s="33">
        <f>IF(Table2[[#This Row],[TT]]&lt;1,"",COUNT(A$2:A1659)+1)</f>
        <v>1630</v>
      </c>
      <c r="B1660" s="34" t="s">
        <v>1832</v>
      </c>
      <c r="C1660" s="35">
        <v>58</v>
      </c>
      <c r="D1660" s="35" t="s">
        <v>39</v>
      </c>
      <c r="E16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G1660" s="36" t="str">
        <f>IF(Table2[[#This Row],[M1A]]="","",Table2[[#This Row],[M1A]]-Table2[[#This Row],[AWAL]])</f>
        <v/>
      </c>
      <c r="I1660" s="36" t="str">
        <f>IF(Table2[[#This Row],[M2A]]="","",SUM(Table2[[#This Row],[M2A]]-(IF(Table2[[#This Row],[M1A]]="",Table2[[#This Row],[AWAL]],Table2[[#This Row],[M1A]]))))</f>
        <v/>
      </c>
      <c r="J1660" s="37"/>
      <c r="K16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1" spans="1:15">
      <c r="A1661" s="33">
        <f>IF(Table2[[#This Row],[TT]]&lt;1,"",COUNT(A$2:A1660)+1)</f>
        <v>1631</v>
      </c>
      <c r="B1661" s="34" t="s">
        <v>1833</v>
      </c>
      <c r="C1661" s="35">
        <v>6</v>
      </c>
      <c r="D1661" s="35" t="s">
        <v>91</v>
      </c>
      <c r="E16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61" s="36" t="str">
        <f>IF(Table2[[#This Row],[M1A]]="","",Table2[[#This Row],[M1A]]-Table2[[#This Row],[AWAL]])</f>
        <v/>
      </c>
      <c r="I1661" s="36" t="str">
        <f>IF(Table2[[#This Row],[M2A]]="","",SUM(Table2[[#This Row],[M2A]]-(IF(Table2[[#This Row],[M1A]]="",Table2[[#This Row],[AWAL]],Table2[[#This Row],[M1A]]))))</f>
        <v/>
      </c>
      <c r="J1661" s="37"/>
      <c r="K16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2" spans="1:15">
      <c r="A1662" s="33">
        <f>IF(Table2[[#This Row],[TT]]&lt;1,"",COUNT(A$2:A1661)+1)</f>
        <v>1632</v>
      </c>
      <c r="B1662" s="34" t="s">
        <v>1834</v>
      </c>
      <c r="C1662" s="35">
        <v>5</v>
      </c>
      <c r="D1662" s="35" t="s">
        <v>91</v>
      </c>
      <c r="E16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62" s="36" t="str">
        <f>IF(Table2[[#This Row],[M1A]]="","",Table2[[#This Row],[M1A]]-Table2[[#This Row],[AWAL]])</f>
        <v/>
      </c>
      <c r="I1662" s="36" t="str">
        <f>IF(Table2[[#This Row],[M2A]]="","",SUM(Table2[[#This Row],[M2A]]-(IF(Table2[[#This Row],[M1A]]="",Table2[[#This Row],[AWAL]],Table2[[#This Row],[M1A]]))))</f>
        <v/>
      </c>
      <c r="J1662" s="37"/>
      <c r="K16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3" spans="1:15">
      <c r="A1663" s="33">
        <f>IF(Table2[[#This Row],[TT]]&lt;1,"",COUNT(A$2:A1662)+1)</f>
        <v>1633</v>
      </c>
      <c r="B1663" s="34" t="s">
        <v>1835</v>
      </c>
      <c r="C1663" s="35">
        <v>4</v>
      </c>
      <c r="D1663" s="35" t="s">
        <v>39</v>
      </c>
      <c r="E16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63" s="36">
        <v>3</v>
      </c>
      <c r="G1663" s="36">
        <f>IF(Table2[[#This Row],[M1A]]="","",Table2[[#This Row],[M1A]]-Table2[[#This Row],[AWAL]])</f>
        <v>-1</v>
      </c>
      <c r="I1663" s="36" t="str">
        <f>IF(Table2[[#This Row],[M2A]]="","",SUM(Table2[[#This Row],[M2A]]-(IF(Table2[[#This Row],[M1A]]="",Table2[[#This Row],[AWAL]],Table2[[#This Row],[M1A]]))))</f>
        <v/>
      </c>
      <c r="J1663" s="37"/>
      <c r="K16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64" spans="1:15">
      <c r="A1664" s="33">
        <f>IF(Table2[[#This Row],[TT]]&lt;1,"",COUNT(A$2:A1663)+1)</f>
        <v>1634</v>
      </c>
      <c r="B1664" s="50" t="s">
        <v>1836</v>
      </c>
      <c r="C1664" s="51">
        <v>16</v>
      </c>
      <c r="D1664" s="51" t="s">
        <v>34</v>
      </c>
      <c r="E16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64" s="36" t="str">
        <f>IF(Table2[[#This Row],[M1A]]="","",Table2[[#This Row],[M1A]]-Table2[[#This Row],[AWAL]])</f>
        <v/>
      </c>
      <c r="I1664" s="36" t="str">
        <f>IF(Table2[[#This Row],[M2A]]="","",SUM(Table2[[#This Row],[M2A]]-(IF(Table2[[#This Row],[M1A]]="",Table2[[#This Row],[AWAL]],Table2[[#This Row],[M1A]]))))</f>
        <v/>
      </c>
      <c r="J1664" s="37"/>
      <c r="K16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5" spans="1:15">
      <c r="A1665" s="33">
        <f>IF(Table2[[#This Row],[TT]]&lt;1,"",COUNT(A$2:A1664)+1)</f>
        <v>1635</v>
      </c>
      <c r="B1665" s="34" t="s">
        <v>1837</v>
      </c>
      <c r="C1665" s="35">
        <v>21</v>
      </c>
      <c r="D1665" s="35" t="s">
        <v>34</v>
      </c>
      <c r="E16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65" s="36" t="str">
        <f>IF(Table2[[#This Row],[M1A]]="","",Table2[[#This Row],[M1A]]-Table2[[#This Row],[AWAL]])</f>
        <v/>
      </c>
      <c r="I1665" s="36" t="str">
        <f>IF(Table2[[#This Row],[M2A]]="","",SUM(Table2[[#This Row],[M2A]]-(IF(Table2[[#This Row],[M1A]]="",Table2[[#This Row],[AWAL]],Table2[[#This Row],[M1A]]))))</f>
        <v/>
      </c>
      <c r="J1665" s="37"/>
      <c r="K16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6" spans="1:15">
      <c r="A1666" s="33">
        <f>IF(Table2[[#This Row],[TT]]&lt;1,"",COUNT(A$2:A1665)+1)</f>
        <v>1636</v>
      </c>
      <c r="B1666" s="34" t="s">
        <v>1838</v>
      </c>
      <c r="C1666" s="35">
        <v>21</v>
      </c>
      <c r="D1666" s="35" t="s">
        <v>1839</v>
      </c>
      <c r="E16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66" s="36" t="str">
        <f>IF(Table2[[#This Row],[M1A]]="","",Table2[[#This Row],[M1A]]-Table2[[#This Row],[AWAL]])</f>
        <v/>
      </c>
      <c r="I1666" s="36" t="str">
        <f>IF(Table2[[#This Row],[M2A]]="","",SUM(Table2[[#This Row],[M2A]]-(IF(Table2[[#This Row],[M1A]]="",Table2[[#This Row],[AWAL]],Table2[[#This Row],[M1A]]))))</f>
        <v/>
      </c>
      <c r="J1666" s="37"/>
      <c r="K16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7" spans="1:15">
      <c r="A1667" s="33">
        <f>IF(Table2[[#This Row],[TT]]&lt;1,"",COUNT(A$2:A1666)+1)</f>
        <v>1637</v>
      </c>
      <c r="B1667" s="34" t="s">
        <v>1840</v>
      </c>
      <c r="C1667" s="35">
        <v>38</v>
      </c>
      <c r="D1667" s="35" t="s">
        <v>11</v>
      </c>
      <c r="E16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F1667" s="36">
        <v>37</v>
      </c>
      <c r="G1667" s="36">
        <f>IF(Table2[[#This Row],[M1A]]="","",Table2[[#This Row],[M1A]]-Table2[[#This Row],[AWAL]])</f>
        <v>-1</v>
      </c>
      <c r="I1667" s="36" t="str">
        <f>IF(Table2[[#This Row],[M2A]]="","",SUM(Table2[[#This Row],[M2A]]-(IF(Table2[[#This Row],[M1A]]="",Table2[[#This Row],[AWAL]],Table2[[#This Row],[M1A]]))))</f>
        <v/>
      </c>
      <c r="J1667" s="37"/>
      <c r="K16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68" spans="1:15">
      <c r="A1668" s="33">
        <f>IF(Table2[[#This Row],[TT]]&lt;1,"",COUNT(A$2:A1667)+1)</f>
        <v>1638</v>
      </c>
      <c r="B1668" s="34" t="s">
        <v>1841</v>
      </c>
      <c r="C1668" s="35">
        <v>1</v>
      </c>
      <c r="D1668" s="35">
        <v>48</v>
      </c>
      <c r="E16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68" s="36" t="str">
        <f>IF(Table2[[#This Row],[M1A]]="","",Table2[[#This Row],[M1A]]-Table2[[#This Row],[AWAL]])</f>
        <v/>
      </c>
      <c r="I1668" s="36" t="str">
        <f>IF(Table2[[#This Row],[M2A]]="","",SUM(Table2[[#This Row],[M2A]]-(IF(Table2[[#This Row],[M1A]]="",Table2[[#This Row],[AWAL]],Table2[[#This Row],[M1A]]))))</f>
        <v/>
      </c>
      <c r="J1668" s="37"/>
      <c r="K16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69" spans="1:15">
      <c r="A1669" s="33">
        <f>IF(Table2[[#This Row],[TT]]&lt;1,"",COUNT(A$2:A1668)+1)</f>
        <v>1639</v>
      </c>
      <c r="B1669" s="41" t="s">
        <v>1842</v>
      </c>
      <c r="C1669" s="42">
        <v>11</v>
      </c>
      <c r="D1669" s="42" t="s">
        <v>39</v>
      </c>
      <c r="E16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1669" s="36">
        <v>10</v>
      </c>
      <c r="G1669" s="36">
        <f>IF(Table2[[#This Row],[M1A]]="","",Table2[[#This Row],[M1A]]-Table2[[#This Row],[AWAL]])</f>
        <v>-1</v>
      </c>
      <c r="I1669" s="36" t="str">
        <f>IF(Table2[[#This Row],[M2A]]="","",SUM(Table2[[#This Row],[M2A]]-(IF(Table2[[#This Row],[M1A]]="",Table2[[#This Row],[AWAL]],Table2[[#This Row],[M1A]]))))</f>
        <v/>
      </c>
      <c r="J1669" s="37"/>
      <c r="K16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70" spans="1:15">
      <c r="A1670" s="33">
        <f>IF(Table2[[#This Row],[TT]]&lt;1,"",COUNT(A$2:A1669)+1)</f>
        <v>1640</v>
      </c>
      <c r="B1670" s="34" t="s">
        <v>1843</v>
      </c>
      <c r="C1670" s="35">
        <v>4</v>
      </c>
      <c r="D1670" s="35" t="s">
        <v>38</v>
      </c>
      <c r="E16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70" s="36" t="str">
        <f>IF(Table2[[#This Row],[M1A]]="","",Table2[[#This Row],[M1A]]-Table2[[#This Row],[AWAL]])</f>
        <v/>
      </c>
      <c r="I1670" s="36" t="str">
        <f>IF(Table2[[#This Row],[M2A]]="","",SUM(Table2[[#This Row],[M2A]]-(IF(Table2[[#This Row],[M1A]]="",Table2[[#This Row],[AWAL]],Table2[[#This Row],[M1A]]))))</f>
        <v/>
      </c>
      <c r="J1670" s="37"/>
      <c r="K16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1" spans="1:15">
      <c r="A1671" s="33">
        <f>IF(Table2[[#This Row],[TT]]&lt;1,"",COUNT(A$2:A1670)+1)</f>
        <v>1641</v>
      </c>
      <c r="B1671" s="34" t="s">
        <v>1844</v>
      </c>
      <c r="C1671" s="35">
        <v>33</v>
      </c>
      <c r="D1671" s="35" t="s">
        <v>59</v>
      </c>
      <c r="E16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671" s="36" t="str">
        <f>IF(Table2[[#This Row],[M1A]]="","",Table2[[#This Row],[M1A]]-Table2[[#This Row],[AWAL]])</f>
        <v/>
      </c>
      <c r="I1671" s="36" t="str">
        <f>IF(Table2[[#This Row],[M2A]]="","",SUM(Table2[[#This Row],[M2A]]-(IF(Table2[[#This Row],[M1A]]="",Table2[[#This Row],[AWAL]],Table2[[#This Row],[M1A]]))))</f>
        <v/>
      </c>
      <c r="J1671" s="37"/>
      <c r="K16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2" spans="1:15">
      <c r="A1672" s="33">
        <f>IF(Table2[[#This Row],[TT]]&lt;1,"",COUNT(A$2:A1671)+1)</f>
        <v>1642</v>
      </c>
      <c r="B1672" s="34" t="s">
        <v>1845</v>
      </c>
      <c r="C1672" s="35">
        <v>30</v>
      </c>
      <c r="D1672" s="35" t="s">
        <v>91</v>
      </c>
      <c r="E16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672" s="36" t="str">
        <f>IF(Table2[[#This Row],[M1A]]="","",Table2[[#This Row],[M1A]]-Table2[[#This Row],[AWAL]])</f>
        <v/>
      </c>
      <c r="I1672" s="36" t="str">
        <f>IF(Table2[[#This Row],[M2A]]="","",SUM(Table2[[#This Row],[M2A]]-(IF(Table2[[#This Row],[M1A]]="",Table2[[#This Row],[AWAL]],Table2[[#This Row],[M1A]]))))</f>
        <v/>
      </c>
      <c r="J1672" s="37"/>
      <c r="K16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3" spans="1:15">
      <c r="A1673" s="33">
        <f>IF(Table2[[#This Row],[TT]]&lt;1,"",COUNT(A$2:A1672)+1)</f>
        <v>1643</v>
      </c>
      <c r="B1673" s="34" t="s">
        <v>1846</v>
      </c>
      <c r="C1673" s="35">
        <v>22</v>
      </c>
      <c r="D1673" s="35" t="s">
        <v>59</v>
      </c>
      <c r="E16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F1673" s="36">
        <v>20</v>
      </c>
      <c r="G1673" s="36">
        <f>IF(Table2[[#This Row],[M1A]]="","",Table2[[#This Row],[M1A]]-Table2[[#This Row],[AWAL]])</f>
        <v>-2</v>
      </c>
      <c r="I1673" s="36" t="str">
        <f>IF(Table2[[#This Row],[M2A]]="","",SUM(Table2[[#This Row],[M2A]]-(IF(Table2[[#This Row],[M1A]]="",Table2[[#This Row],[AWAL]],Table2[[#This Row],[M1A]]))))</f>
        <v/>
      </c>
      <c r="J1673" s="37"/>
      <c r="K16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74" spans="1:15">
      <c r="A1674" s="33">
        <f>IF(Table2[[#This Row],[TT]]&lt;1,"",COUNT(A$2:A1673)+1)</f>
        <v>1644</v>
      </c>
      <c r="B1674" s="34" t="s">
        <v>1847</v>
      </c>
      <c r="C1674" s="35">
        <v>13</v>
      </c>
      <c r="D1674" s="35" t="s">
        <v>39</v>
      </c>
      <c r="E16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674" s="36">
        <v>11</v>
      </c>
      <c r="G1674" s="36">
        <f>IF(Table2[[#This Row],[M1A]]="","",Table2[[#This Row],[M1A]]-Table2[[#This Row],[AWAL]])</f>
        <v>-2</v>
      </c>
      <c r="I1674" s="36" t="str">
        <f>IF(Table2[[#This Row],[M2A]]="","",SUM(Table2[[#This Row],[M2A]]-(IF(Table2[[#This Row],[M1A]]="",Table2[[#This Row],[AWAL]],Table2[[#This Row],[M1A]]))))</f>
        <v/>
      </c>
      <c r="J1674" s="37"/>
      <c r="K16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75" spans="1:15">
      <c r="A1675" s="33">
        <f>IF(Table2[[#This Row],[TT]]&lt;1,"",COUNT(A$2:A1674)+1)</f>
        <v>1645</v>
      </c>
      <c r="B1675" s="34" t="s">
        <v>1848</v>
      </c>
      <c r="C1675" s="35">
        <v>19</v>
      </c>
      <c r="D1675" s="35" t="s">
        <v>39</v>
      </c>
      <c r="E16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1675" s="36">
        <v>17</v>
      </c>
      <c r="G1675" s="36">
        <f>IF(Table2[[#This Row],[M1A]]="","",Table2[[#This Row],[M1A]]-Table2[[#This Row],[AWAL]])</f>
        <v>-2</v>
      </c>
      <c r="I1675" s="36" t="str">
        <f>IF(Table2[[#This Row],[M2A]]="","",SUM(Table2[[#This Row],[M2A]]-(IF(Table2[[#This Row],[M1A]]="",Table2[[#This Row],[AWAL]],Table2[[#This Row],[M1A]]))))</f>
        <v/>
      </c>
      <c r="J1675" s="37"/>
      <c r="K16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6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676" spans="1:15">
      <c r="A1676" s="33">
        <f>IF(Table2[[#This Row],[TT]]&lt;1,"",COUNT(A$2:A1675)+1)</f>
        <v>1646</v>
      </c>
      <c r="B1676" s="34" t="s">
        <v>1849</v>
      </c>
      <c r="C1676" s="35">
        <v>1</v>
      </c>
      <c r="D1676" s="35" t="s">
        <v>39</v>
      </c>
      <c r="E16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6" s="36" t="str">
        <f>IF(Table2[[#This Row],[M1A]]="","",Table2[[#This Row],[M1A]]-Table2[[#This Row],[AWAL]])</f>
        <v/>
      </c>
      <c r="I1676" s="36" t="str">
        <f>IF(Table2[[#This Row],[M2A]]="","",SUM(Table2[[#This Row],[M2A]]-(IF(Table2[[#This Row],[M1A]]="",Table2[[#This Row],[AWAL]],Table2[[#This Row],[M1A]]))))</f>
        <v/>
      </c>
      <c r="J1676" s="37"/>
      <c r="K16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7" spans="1:15">
      <c r="A1677" s="33">
        <f>IF(Table2[[#This Row],[TT]]&lt;1,"",COUNT(A$2:A1676)+1)</f>
        <v>1647</v>
      </c>
      <c r="B1677" s="34" t="s">
        <v>1850</v>
      </c>
      <c r="C1677" s="35">
        <v>2</v>
      </c>
      <c r="D1677" s="35" t="s">
        <v>39</v>
      </c>
      <c r="E16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77" s="36" t="str">
        <f>IF(Table2[[#This Row],[M1A]]="","",Table2[[#This Row],[M1A]]-Table2[[#This Row],[AWAL]])</f>
        <v/>
      </c>
      <c r="I1677" s="36" t="str">
        <f>IF(Table2[[#This Row],[M2A]]="","",SUM(Table2[[#This Row],[M2A]]-(IF(Table2[[#This Row],[M1A]]="",Table2[[#This Row],[AWAL]],Table2[[#This Row],[M1A]]))))</f>
        <v/>
      </c>
      <c r="J1677" s="37"/>
      <c r="K16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8" spans="1:15">
      <c r="A1678" s="33">
        <f>IF(Table2[[#This Row],[TT]]&lt;1,"",COUNT(A$2:A1677)+1)</f>
        <v>1648</v>
      </c>
      <c r="B1678" s="34" t="s">
        <v>1851</v>
      </c>
      <c r="C1678" s="35">
        <v>3</v>
      </c>
      <c r="D1678" s="35" t="s">
        <v>91</v>
      </c>
      <c r="E16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78" s="36" t="str">
        <f>IF(Table2[[#This Row],[M1A]]="","",Table2[[#This Row],[M1A]]-Table2[[#This Row],[AWAL]])</f>
        <v/>
      </c>
      <c r="I1678" s="36" t="str">
        <f>IF(Table2[[#This Row],[M2A]]="","",SUM(Table2[[#This Row],[M2A]]-(IF(Table2[[#This Row],[M1A]]="",Table2[[#This Row],[AWAL]],Table2[[#This Row],[M1A]]))))</f>
        <v/>
      </c>
      <c r="J1678" s="37"/>
      <c r="K16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79" spans="1:15">
      <c r="A1679" s="33">
        <f>IF(Table2[[#This Row],[TT]]&lt;1,"",COUNT(A$2:A1678)+1)</f>
        <v>1649</v>
      </c>
      <c r="B1679" s="34" t="s">
        <v>1852</v>
      </c>
      <c r="C1679" s="35">
        <v>28</v>
      </c>
      <c r="D1679" s="35" t="s">
        <v>91</v>
      </c>
      <c r="E16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1679" s="36" t="str">
        <f>IF(Table2[[#This Row],[M1A]]="","",Table2[[#This Row],[M1A]]-Table2[[#This Row],[AWAL]])</f>
        <v/>
      </c>
      <c r="I1679" s="36" t="str">
        <f>IF(Table2[[#This Row],[M2A]]="","",SUM(Table2[[#This Row],[M2A]]-(IF(Table2[[#This Row],[M1A]]="",Table2[[#This Row],[AWAL]],Table2[[#This Row],[M1A]]))))</f>
        <v/>
      </c>
      <c r="J1679" s="37"/>
      <c r="K16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0" spans="1:15">
      <c r="A1680" s="39">
        <f>IF(Table2[[#This Row],[TT]]&lt;1,"",COUNT(A$2:A1679)+1)</f>
        <v>1650</v>
      </c>
      <c r="B1680" s="34" t="s">
        <v>1853</v>
      </c>
      <c r="C1680" s="35">
        <v>1</v>
      </c>
      <c r="D1680" s="35" t="s">
        <v>91</v>
      </c>
      <c r="E168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80" s="38" t="str">
        <f>IF(Table2[[#This Row],[M1A]]="","",Table2[[#This Row],[M1A]]-Table2[[#This Row],[AWAL]])</f>
        <v/>
      </c>
      <c r="I1680" s="38" t="str">
        <f>IF(Table2[[#This Row],[M2A]]="","",SUM(Table2[[#This Row],[M2A]]-(IF(Table2[[#This Row],[M1A]]="",Table2[[#This Row],[AWAL]],Table2[[#This Row],[M1A]]))))</f>
        <v/>
      </c>
      <c r="J1680" s="40"/>
      <c r="K168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1680" s="38"/>
      <c r="M168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1" spans="1:15">
      <c r="A1681" s="33">
        <f>IF(Table2[[#This Row],[TT]]&lt;1,"",COUNT(A$2:A1680)+1)</f>
        <v>1651</v>
      </c>
      <c r="B1681" s="34" t="s">
        <v>1854</v>
      </c>
      <c r="C1681" s="35">
        <v>5</v>
      </c>
      <c r="D1681" s="35" t="s">
        <v>91</v>
      </c>
      <c r="E16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81" s="36" t="str">
        <f>IF(Table2[[#This Row],[M1A]]="","",Table2[[#This Row],[M1A]]-Table2[[#This Row],[AWAL]])</f>
        <v/>
      </c>
      <c r="I1681" s="36" t="str">
        <f>IF(Table2[[#This Row],[M2A]]="","",SUM(Table2[[#This Row],[M2A]]-(IF(Table2[[#This Row],[M1A]]="",Table2[[#This Row],[AWAL]],Table2[[#This Row],[M1A]]))))</f>
        <v/>
      </c>
      <c r="J1681" s="37"/>
      <c r="K16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2" spans="1:15">
      <c r="A1682" s="33">
        <f>IF(Table2[[#This Row],[TT]]&lt;1,"",COUNT(A$2:A1681)+1)</f>
        <v>1652</v>
      </c>
      <c r="B1682" s="34" t="s">
        <v>1855</v>
      </c>
      <c r="C1682" s="35">
        <v>1</v>
      </c>
      <c r="D1682" s="35" t="s">
        <v>59</v>
      </c>
      <c r="E16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82" s="36" t="str">
        <f>IF(Table2[[#This Row],[M1A]]="","",Table2[[#This Row],[M1A]]-Table2[[#This Row],[AWAL]])</f>
        <v/>
      </c>
      <c r="I1682" s="36" t="str">
        <f>IF(Table2[[#This Row],[M2A]]="","",SUM(Table2[[#This Row],[M2A]]-(IF(Table2[[#This Row],[M1A]]="",Table2[[#This Row],[AWAL]],Table2[[#This Row],[M1A]]))))</f>
        <v/>
      </c>
      <c r="J1682" s="37"/>
      <c r="K16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3" spans="1:15">
      <c r="A1683" s="33">
        <f>IF(Table2[[#This Row],[TT]]&lt;1,"",COUNT(A$2:A1682)+1)</f>
        <v>1653</v>
      </c>
      <c r="B1683" s="34" t="s">
        <v>1856</v>
      </c>
      <c r="C1683" s="35">
        <v>50</v>
      </c>
      <c r="D1683" s="35" t="s">
        <v>11</v>
      </c>
      <c r="E16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1683" s="36" t="str">
        <f>IF(Table2[[#This Row],[M1A]]="","",Table2[[#This Row],[M1A]]-Table2[[#This Row],[AWAL]])</f>
        <v/>
      </c>
      <c r="I1683" s="36" t="str">
        <f>IF(Table2[[#This Row],[M2A]]="","",SUM(Table2[[#This Row],[M2A]]-(IF(Table2[[#This Row],[M1A]]="",Table2[[#This Row],[AWAL]],Table2[[#This Row],[M1A]]))))</f>
        <v/>
      </c>
      <c r="J1683" s="37"/>
      <c r="K16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4" spans="1:15">
      <c r="A1684" s="33">
        <f>IF(Table2[[#This Row],[TT]]&lt;1,"",COUNT(A$2:A1683)+1)</f>
        <v>1654</v>
      </c>
      <c r="B1684" s="34" t="s">
        <v>1857</v>
      </c>
      <c r="C1684" s="35">
        <v>8</v>
      </c>
      <c r="D1684" s="35" t="s">
        <v>91</v>
      </c>
      <c r="E16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84" s="36" t="str">
        <f>IF(Table2[[#This Row],[M1A]]="","",Table2[[#This Row],[M1A]]-Table2[[#This Row],[AWAL]])</f>
        <v/>
      </c>
      <c r="I1684" s="36" t="str">
        <f>IF(Table2[[#This Row],[M2A]]="","",SUM(Table2[[#This Row],[M2A]]-(IF(Table2[[#This Row],[M1A]]="",Table2[[#This Row],[AWAL]],Table2[[#This Row],[M1A]]))))</f>
        <v/>
      </c>
      <c r="J1684" s="37"/>
      <c r="K16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5" spans="1:15">
      <c r="A1685" s="33">
        <f>IF(Table2[[#This Row],[TT]]&lt;1,"",COUNT(A$2:A1684)+1)</f>
        <v>1655</v>
      </c>
      <c r="B1685" s="34" t="s">
        <v>1858</v>
      </c>
      <c r="C1685" s="35">
        <v>20</v>
      </c>
      <c r="D1685" s="35" t="s">
        <v>91</v>
      </c>
      <c r="E16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685" s="36" t="str">
        <f>IF(Table2[[#This Row],[M1A]]="","",Table2[[#This Row],[M1A]]-Table2[[#This Row],[AWAL]])</f>
        <v/>
      </c>
      <c r="I1685" s="36" t="str">
        <f>IF(Table2[[#This Row],[M2A]]="","",SUM(Table2[[#This Row],[M2A]]-(IF(Table2[[#This Row],[M1A]]="",Table2[[#This Row],[AWAL]],Table2[[#This Row],[M1A]]))))</f>
        <v/>
      </c>
      <c r="J1685" s="37"/>
      <c r="K16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6" spans="1:15">
      <c r="A1686" s="33">
        <f>IF(Table2[[#This Row],[TT]]&lt;1,"",COUNT(A$2:A1685)+1)</f>
        <v>1656</v>
      </c>
      <c r="B1686" s="34" t="s">
        <v>1859</v>
      </c>
      <c r="C1686" s="35">
        <v>21</v>
      </c>
      <c r="D1686" s="35" t="s">
        <v>91</v>
      </c>
      <c r="E16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F1686" s="36">
        <v>20</v>
      </c>
      <c r="G1686" s="36">
        <f>IF(Table2[[#This Row],[M1A]]="","",Table2[[#This Row],[M1A]]-Table2[[#This Row],[AWAL]])</f>
        <v>-1</v>
      </c>
      <c r="I1686" s="36" t="str">
        <f>IF(Table2[[#This Row],[M2A]]="","",SUM(Table2[[#This Row],[M2A]]-(IF(Table2[[#This Row],[M1A]]="",Table2[[#This Row],[AWAL]],Table2[[#This Row],[M1A]]))))</f>
        <v/>
      </c>
      <c r="J1686" s="37"/>
      <c r="K16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6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687" spans="1:15">
      <c r="A1687" s="33">
        <f>IF(Table2[[#This Row],[TT]]&lt;1,"",COUNT(A$2:A1686)+1)</f>
        <v>1657</v>
      </c>
      <c r="B1687" s="41" t="s">
        <v>1860</v>
      </c>
      <c r="C1687" s="42">
        <v>15</v>
      </c>
      <c r="D1687" s="42" t="s">
        <v>91</v>
      </c>
      <c r="E16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687" s="36">
        <v>11</v>
      </c>
      <c r="G1687" s="36">
        <f>IF(Table2[[#This Row],[M1A]]="","",Table2[[#This Row],[M1A]]-Table2[[#This Row],[AWAL]])</f>
        <v>-4</v>
      </c>
      <c r="I1687" s="36" t="str">
        <f>IF(Table2[[#This Row],[M2A]]="","",SUM(Table2[[#This Row],[M2A]]-(IF(Table2[[#This Row],[M1A]]="",Table2[[#This Row],[AWAL]],Table2[[#This Row],[M1A]]))))</f>
        <v/>
      </c>
      <c r="J1687" s="37"/>
      <c r="K16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6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688" spans="1:15">
      <c r="A1688" s="33">
        <f>IF(Table2[[#This Row],[TT]]&lt;1,"",COUNT(A$2:A1687)+1)</f>
        <v>1658</v>
      </c>
      <c r="B1688" s="34" t="s">
        <v>1861</v>
      </c>
      <c r="C1688" s="35">
        <v>7</v>
      </c>
      <c r="D1688" s="35" t="s">
        <v>91</v>
      </c>
      <c r="E16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88" s="36" t="str">
        <f>IF(Table2[[#This Row],[M1A]]="","",Table2[[#This Row],[M1A]]-Table2[[#This Row],[AWAL]])</f>
        <v/>
      </c>
      <c r="I1688" s="36" t="str">
        <f>IF(Table2[[#This Row],[M2A]]="","",SUM(Table2[[#This Row],[M2A]]-(IF(Table2[[#This Row],[M1A]]="",Table2[[#This Row],[AWAL]],Table2[[#This Row],[M1A]]))))</f>
        <v/>
      </c>
      <c r="J1688" s="37"/>
      <c r="K16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89" spans="1:15">
      <c r="A1689" s="33">
        <f>IF(Table2[[#This Row],[TT]]&lt;1,"",COUNT(A$2:A1688)+1)</f>
        <v>1659</v>
      </c>
      <c r="B1689" s="34" t="s">
        <v>1862</v>
      </c>
      <c r="C1689" s="35">
        <v>18</v>
      </c>
      <c r="D1689" s="35" t="s">
        <v>91</v>
      </c>
      <c r="E16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89" s="36" t="str">
        <f>IF(Table2[[#This Row],[M1A]]="","",Table2[[#This Row],[M1A]]-Table2[[#This Row],[AWAL]])</f>
        <v/>
      </c>
      <c r="I1689" s="36" t="str">
        <f>IF(Table2[[#This Row],[M2A]]="","",SUM(Table2[[#This Row],[M2A]]-(IF(Table2[[#This Row],[M1A]]="",Table2[[#This Row],[AWAL]],Table2[[#This Row],[M1A]]))))</f>
        <v/>
      </c>
      <c r="J1689" s="37"/>
      <c r="K16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0" spans="1:15">
      <c r="A1690" s="33">
        <f>IF(Table2[[#This Row],[TT]]&lt;1,"",COUNT(A$2:A1689)+1)</f>
        <v>1660</v>
      </c>
      <c r="B1690" s="53" t="s">
        <v>1863</v>
      </c>
      <c r="C1690" s="42">
        <v>6</v>
      </c>
      <c r="D1690" s="42" t="s">
        <v>91</v>
      </c>
      <c r="E16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90" s="36" t="str">
        <f>IF(Table2[[#This Row],[M1A]]="","",Table2[[#This Row],[M1A]]-Table2[[#This Row],[AWAL]])</f>
        <v/>
      </c>
      <c r="I1690" s="36" t="str">
        <f>IF(Table2[[#This Row],[M2A]]="","",SUM(Table2[[#This Row],[M2A]]-(IF(Table2[[#This Row],[M1A]]="",Table2[[#This Row],[AWAL]],Table2[[#This Row],[M1A]]))))</f>
        <v/>
      </c>
      <c r="J1690" s="37"/>
      <c r="K16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1" spans="1:15">
      <c r="A1691" s="33">
        <f>IF(Table2[[#This Row],[TT]]&lt;1,"",COUNT(A$2:A1690)+1)</f>
        <v>1661</v>
      </c>
      <c r="B1691" s="53" t="s">
        <v>1864</v>
      </c>
      <c r="C1691" s="42">
        <v>3</v>
      </c>
      <c r="D1691" s="42" t="s">
        <v>91</v>
      </c>
      <c r="E16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91" s="36" t="str">
        <f>IF(Table2[[#This Row],[M1A]]="","",Table2[[#This Row],[M1A]]-Table2[[#This Row],[AWAL]])</f>
        <v/>
      </c>
      <c r="I1691" s="36" t="str">
        <f>IF(Table2[[#This Row],[M2A]]="","",SUM(Table2[[#This Row],[M2A]]-(IF(Table2[[#This Row],[M1A]]="",Table2[[#This Row],[AWAL]],Table2[[#This Row],[M1A]]))))</f>
        <v/>
      </c>
      <c r="J1691" s="37"/>
      <c r="K16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2" spans="1:15">
      <c r="A1692" s="33">
        <f>IF(Table2[[#This Row],[TT]]&lt;1,"",COUNT(A$2:A1691)+1)</f>
        <v>1662</v>
      </c>
      <c r="B1692" s="53" t="s">
        <v>1865</v>
      </c>
      <c r="C1692" s="42">
        <v>2</v>
      </c>
      <c r="D1692" s="42" t="s">
        <v>91</v>
      </c>
      <c r="E16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92" s="36" t="str">
        <f>IF(Table2[[#This Row],[M1A]]="","",Table2[[#This Row],[M1A]]-Table2[[#This Row],[AWAL]])</f>
        <v/>
      </c>
      <c r="I1692" s="36" t="str">
        <f>IF(Table2[[#This Row],[M2A]]="","",SUM(Table2[[#This Row],[M2A]]-(IF(Table2[[#This Row],[M1A]]="",Table2[[#This Row],[AWAL]],Table2[[#This Row],[M1A]]))))</f>
        <v/>
      </c>
      <c r="J1692" s="37"/>
      <c r="K16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3" spans="1:15">
      <c r="A1693" s="33">
        <f>IF(Table2[[#This Row],[TT]]&lt;1,"",COUNT(A$2:A1692)+1)</f>
        <v>1663</v>
      </c>
      <c r="B1693" s="53" t="s">
        <v>1866</v>
      </c>
      <c r="C1693" s="42">
        <v>11</v>
      </c>
      <c r="D1693" s="42" t="s">
        <v>59</v>
      </c>
      <c r="E16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693" s="36" t="str">
        <f>IF(Table2[[#This Row],[M1A]]="","",Table2[[#This Row],[M1A]]-Table2[[#This Row],[AWAL]])</f>
        <v/>
      </c>
      <c r="I1693" s="36" t="str">
        <f>IF(Table2[[#This Row],[M2A]]="","",SUM(Table2[[#This Row],[M2A]]-(IF(Table2[[#This Row],[M1A]]="",Table2[[#This Row],[AWAL]],Table2[[#This Row],[M1A]]))))</f>
        <v/>
      </c>
      <c r="J1693" s="37"/>
      <c r="K16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4" spans="1:15">
      <c r="A1694" s="33">
        <f>IF(Table2[[#This Row],[TT]]&lt;1,"",COUNT(A$2:A1693)+1)</f>
        <v>1664</v>
      </c>
      <c r="B1694" s="41" t="s">
        <v>1867</v>
      </c>
      <c r="C1694" s="42">
        <v>5</v>
      </c>
      <c r="D1694" s="42" t="s">
        <v>91</v>
      </c>
      <c r="E16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94" s="36" t="str">
        <f>IF(Table2[[#This Row],[M1A]]="","",Table2[[#This Row],[M1A]]-Table2[[#This Row],[AWAL]])</f>
        <v/>
      </c>
      <c r="I1694" s="36" t="str">
        <f>IF(Table2[[#This Row],[M2A]]="","",SUM(Table2[[#This Row],[M2A]]-(IF(Table2[[#This Row],[M1A]]="",Table2[[#This Row],[AWAL]],Table2[[#This Row],[M1A]]))))</f>
        <v/>
      </c>
      <c r="J1694" s="37"/>
      <c r="K16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5" spans="1:15">
      <c r="A1695" s="33">
        <f>IF(Table2[[#This Row],[TT]]&lt;1,"",COUNT(A$2:A1694)+1)</f>
        <v>1665</v>
      </c>
      <c r="B1695" s="41" t="s">
        <v>1868</v>
      </c>
      <c r="C1695" s="42">
        <v>13</v>
      </c>
      <c r="D1695" s="42" t="s">
        <v>59</v>
      </c>
      <c r="E16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695" s="36" t="str">
        <f>IF(Table2[[#This Row],[M1A]]="","",Table2[[#This Row],[M1A]]-Table2[[#This Row],[AWAL]])</f>
        <v/>
      </c>
      <c r="I1695" s="36" t="str">
        <f>IF(Table2[[#This Row],[M2A]]="","",SUM(Table2[[#This Row],[M2A]]-(IF(Table2[[#This Row],[M1A]]="",Table2[[#This Row],[AWAL]],Table2[[#This Row],[M1A]]))))</f>
        <v/>
      </c>
      <c r="J1695" s="37"/>
      <c r="K16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6" spans="1:15">
      <c r="A1696" s="33">
        <f>IF(Table2[[#This Row],[TT]]&lt;1,"",COUNT(A$2:A1695)+1)</f>
        <v>1666</v>
      </c>
      <c r="B1696" s="41" t="s">
        <v>1869</v>
      </c>
      <c r="C1696" s="42">
        <v>16</v>
      </c>
      <c r="D1696" s="42" t="s">
        <v>91</v>
      </c>
      <c r="E16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96" s="36" t="str">
        <f>IF(Table2[[#This Row],[M1A]]="","",Table2[[#This Row],[M1A]]-Table2[[#This Row],[AWAL]])</f>
        <v/>
      </c>
      <c r="I1696" s="36" t="str">
        <f>IF(Table2[[#This Row],[M2A]]="","",SUM(Table2[[#This Row],[M2A]]-(IF(Table2[[#This Row],[M1A]]="",Table2[[#This Row],[AWAL]],Table2[[#This Row],[M1A]]))))</f>
        <v/>
      </c>
      <c r="J1696" s="37"/>
      <c r="K16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7" spans="1:15">
      <c r="A1697" s="33">
        <f>IF(Table2[[#This Row],[TT]]&lt;1,"",COUNT(A$2:A1696)+1)</f>
        <v>1667</v>
      </c>
      <c r="B1697" s="41" t="s">
        <v>1870</v>
      </c>
      <c r="C1697" s="42">
        <v>5</v>
      </c>
      <c r="D1697" s="42" t="s">
        <v>91</v>
      </c>
      <c r="E16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97" s="36" t="str">
        <f>IF(Table2[[#This Row],[M1A]]="","",Table2[[#This Row],[M1A]]-Table2[[#This Row],[AWAL]])</f>
        <v/>
      </c>
      <c r="I1697" s="36" t="str">
        <f>IF(Table2[[#This Row],[M2A]]="","",SUM(Table2[[#This Row],[M2A]]-(IF(Table2[[#This Row],[M1A]]="",Table2[[#This Row],[AWAL]],Table2[[#This Row],[M1A]]))))</f>
        <v/>
      </c>
      <c r="J1697" s="37"/>
      <c r="K16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8" spans="1:15">
      <c r="A1698" s="33">
        <f>IF(Table2[[#This Row],[TT]]&lt;1,"",COUNT(A$2:A1697)+1)</f>
        <v>1668</v>
      </c>
      <c r="B1698" s="41" t="s">
        <v>1871</v>
      </c>
      <c r="C1698" s="42">
        <v>2</v>
      </c>
      <c r="D1698" s="42" t="s">
        <v>39</v>
      </c>
      <c r="E16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98" s="36" t="str">
        <f>IF(Table2[[#This Row],[M1A]]="","",Table2[[#This Row],[M1A]]-Table2[[#This Row],[AWAL]])</f>
        <v/>
      </c>
      <c r="I1698" s="36" t="str">
        <f>IF(Table2[[#This Row],[M2A]]="","",SUM(Table2[[#This Row],[M2A]]-(IF(Table2[[#This Row],[M1A]]="",Table2[[#This Row],[AWAL]],Table2[[#This Row],[M1A]]))))</f>
        <v/>
      </c>
      <c r="J1698" s="37"/>
      <c r="K16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6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699" spans="1:15">
      <c r="A1699" s="33">
        <f>IF(Table2[[#This Row],[TT]]&lt;1,"",COUNT(A$2:A1698)+1)</f>
        <v>1669</v>
      </c>
      <c r="B1699" s="34" t="s">
        <v>1872</v>
      </c>
      <c r="C1699" s="35">
        <v>79</v>
      </c>
      <c r="D1699" s="35" t="s">
        <v>91</v>
      </c>
      <c r="E16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75</v>
      </c>
      <c r="F1699" s="36">
        <v>75</v>
      </c>
      <c r="G1699" s="36">
        <f>IF(Table2[[#This Row],[M1A]]="","",Table2[[#This Row],[M1A]]-Table2[[#This Row],[AWAL]])</f>
        <v>-4</v>
      </c>
      <c r="I1699" s="36" t="str">
        <f>IF(Table2[[#This Row],[M2A]]="","",SUM(Table2[[#This Row],[M2A]]-(IF(Table2[[#This Row],[M1A]]="",Table2[[#This Row],[AWAL]],Table2[[#This Row],[M1A]]))))</f>
        <v/>
      </c>
      <c r="J1699" s="37"/>
      <c r="K16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6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700" spans="1:15">
      <c r="A1700" s="33">
        <f>IF(Table2[[#This Row],[TT]]&lt;1,"",COUNT(A$2:A1699)+1)</f>
        <v>1670</v>
      </c>
      <c r="B1700" s="34" t="s">
        <v>1873</v>
      </c>
      <c r="C1700" s="35">
        <v>8</v>
      </c>
      <c r="D1700" s="35" t="s">
        <v>59</v>
      </c>
      <c r="E17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700" s="36" t="str">
        <f>IF(Table2[[#This Row],[M1A]]="","",Table2[[#This Row],[M1A]]-Table2[[#This Row],[AWAL]])</f>
        <v/>
      </c>
      <c r="I1700" s="36" t="str">
        <f>IF(Table2[[#This Row],[M2A]]="","",SUM(Table2[[#This Row],[M2A]]-(IF(Table2[[#This Row],[M1A]]="",Table2[[#This Row],[AWAL]],Table2[[#This Row],[M1A]]))))</f>
        <v/>
      </c>
      <c r="J1700" s="37"/>
      <c r="K17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1" spans="1:15">
      <c r="A1701" s="33">
        <f>IF(Table2[[#This Row],[TT]]&lt;1,"",COUNT(A$2:A1700)+1)</f>
        <v>1671</v>
      </c>
      <c r="B1701" s="34" t="s">
        <v>1874</v>
      </c>
      <c r="C1701" s="35">
        <v>1</v>
      </c>
      <c r="D1701" s="35" t="s">
        <v>59</v>
      </c>
      <c r="E17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01" s="36" t="str">
        <f>IF(Table2[[#This Row],[M1A]]="","",Table2[[#This Row],[M1A]]-Table2[[#This Row],[AWAL]])</f>
        <v/>
      </c>
      <c r="I1701" s="36" t="str">
        <f>IF(Table2[[#This Row],[M2A]]="","",SUM(Table2[[#This Row],[M2A]]-(IF(Table2[[#This Row],[M1A]]="",Table2[[#This Row],[AWAL]],Table2[[#This Row],[M1A]]))))</f>
        <v/>
      </c>
      <c r="J1701" s="37"/>
      <c r="K17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2" spans="1:15">
      <c r="A1702" s="33">
        <f>IF(Table2[[#This Row],[TT]]&lt;1,"",COUNT(A$2:A1701)+1)</f>
        <v>1672</v>
      </c>
      <c r="B1702" s="34" t="s">
        <v>1875</v>
      </c>
      <c r="C1702" s="35">
        <v>8</v>
      </c>
      <c r="D1702" s="35" t="s">
        <v>262</v>
      </c>
      <c r="E17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702" s="36">
        <v>6</v>
      </c>
      <c r="G1702" s="36">
        <f>IF(Table2[[#This Row],[M1A]]="","",Table2[[#This Row],[M1A]]-Table2[[#This Row],[AWAL]])</f>
        <v>-2</v>
      </c>
      <c r="I1702" s="36" t="str">
        <f>IF(Table2[[#This Row],[M2A]]="","",SUM(Table2[[#This Row],[M2A]]-(IF(Table2[[#This Row],[M1A]]="",Table2[[#This Row],[AWAL]],Table2[[#This Row],[M1A]]))))</f>
        <v/>
      </c>
      <c r="J1702" s="37"/>
      <c r="K17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7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703" spans="1:15">
      <c r="A1703" s="33">
        <f>IF(Table2[[#This Row],[TT]]&lt;1,"",COUNT(A$2:A1702)+1)</f>
        <v>1673</v>
      </c>
      <c r="B1703" s="34" t="s">
        <v>1876</v>
      </c>
      <c r="C1703" s="35">
        <v>2</v>
      </c>
      <c r="D1703" s="35" t="s">
        <v>106</v>
      </c>
      <c r="E17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3" s="36" t="str">
        <f>IF(Table2[[#This Row],[M1A]]="","",Table2[[#This Row],[M1A]]-Table2[[#This Row],[AWAL]])</f>
        <v/>
      </c>
      <c r="I1703" s="36" t="str">
        <f>IF(Table2[[#This Row],[M2A]]="","",SUM(Table2[[#This Row],[M2A]]-(IF(Table2[[#This Row],[M1A]]="",Table2[[#This Row],[AWAL]],Table2[[#This Row],[M1A]]))))</f>
        <v/>
      </c>
      <c r="J1703" s="37"/>
      <c r="K17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4" spans="1:15">
      <c r="A1704" s="33">
        <f>IF(Table2[[#This Row],[TT]]&lt;1,"",COUNT(A$2:A1703)+1)</f>
        <v>1674</v>
      </c>
      <c r="B1704" s="41" t="s">
        <v>1877</v>
      </c>
      <c r="C1704" s="42">
        <v>4</v>
      </c>
      <c r="D1704" s="42" t="s">
        <v>53</v>
      </c>
      <c r="E17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04" s="36" t="str">
        <f>IF(Table2[[#This Row],[M1A]]="","",Table2[[#This Row],[M1A]]-Table2[[#This Row],[AWAL]])</f>
        <v/>
      </c>
      <c r="I1704" s="36" t="str">
        <f>IF(Table2[[#This Row],[M2A]]="","",SUM(Table2[[#This Row],[M2A]]-(IF(Table2[[#This Row],[M1A]]="",Table2[[#This Row],[AWAL]],Table2[[#This Row],[M1A]]))))</f>
        <v/>
      </c>
      <c r="J1704" s="37"/>
      <c r="K17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5" spans="1:15">
      <c r="A1705" s="33">
        <f>IF(Table2[[#This Row],[TT]]&lt;1,"",COUNT(A$2:A1704)+1)</f>
        <v>1675</v>
      </c>
      <c r="B1705" s="34" t="s">
        <v>1878</v>
      </c>
      <c r="C1705" s="35">
        <v>6</v>
      </c>
      <c r="D1705" s="35" t="s">
        <v>106</v>
      </c>
      <c r="E17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705" s="36">
        <v>5</v>
      </c>
      <c r="G1705" s="36">
        <f>IF(Table2[[#This Row],[M1A]]="","",Table2[[#This Row],[M1A]]-Table2[[#This Row],[AWAL]])</f>
        <v>-1</v>
      </c>
      <c r="I1705" s="36" t="str">
        <f>IF(Table2[[#This Row],[M2A]]="","",SUM(Table2[[#This Row],[M2A]]-(IF(Table2[[#This Row],[M1A]]="",Table2[[#This Row],[AWAL]],Table2[[#This Row],[M1A]]))))</f>
        <v/>
      </c>
      <c r="J1705" s="37"/>
      <c r="K17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06" spans="1:15">
      <c r="A1706" s="33">
        <f>IF(Table2[[#This Row],[TT]]&lt;1,"",COUNT(A$2:A1705)+1)</f>
        <v>1676</v>
      </c>
      <c r="B1706" s="34" t="s">
        <v>1879</v>
      </c>
      <c r="C1706" s="35">
        <v>3</v>
      </c>
      <c r="D1706" s="35" t="s">
        <v>39</v>
      </c>
      <c r="E17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06" s="36" t="str">
        <f>IF(Table2[[#This Row],[M1A]]="","",Table2[[#This Row],[M1A]]-Table2[[#This Row],[AWAL]])</f>
        <v/>
      </c>
      <c r="I1706" s="36" t="str">
        <f>IF(Table2[[#This Row],[M2A]]="","",SUM(Table2[[#This Row],[M2A]]-(IF(Table2[[#This Row],[M1A]]="",Table2[[#This Row],[AWAL]],Table2[[#This Row],[M1A]]))))</f>
        <v/>
      </c>
      <c r="J1706" s="37"/>
      <c r="K17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7" spans="1:15">
      <c r="A1707" s="33">
        <f>IF(Table2[[#This Row],[TT]]&lt;1,"",COUNT(A$2:A1706)+1)</f>
        <v>1677</v>
      </c>
      <c r="B1707" s="34" t="s">
        <v>1880</v>
      </c>
      <c r="C1707" s="35">
        <v>28</v>
      </c>
      <c r="D1707" s="35" t="s">
        <v>39</v>
      </c>
      <c r="E17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707" s="36">
        <v>27</v>
      </c>
      <c r="G1707" s="36">
        <f>IF(Table2[[#This Row],[M1A]]="","",Table2[[#This Row],[M1A]]-Table2[[#This Row],[AWAL]])</f>
        <v>-1</v>
      </c>
      <c r="I1707" s="36" t="str">
        <f>IF(Table2[[#This Row],[M2A]]="","",SUM(Table2[[#This Row],[M2A]]-(IF(Table2[[#This Row],[M1A]]="",Table2[[#This Row],[AWAL]],Table2[[#This Row],[M1A]]))))</f>
        <v/>
      </c>
      <c r="J1707" s="37"/>
      <c r="K17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08" spans="1:15">
      <c r="A1708" s="33">
        <f>IF(Table2[[#This Row],[TT]]&lt;1,"",COUNT(A$2:A1707)+1)</f>
        <v>1678</v>
      </c>
      <c r="B1708" s="34" t="s">
        <v>1881</v>
      </c>
      <c r="C1708" s="35">
        <v>2</v>
      </c>
      <c r="D1708" s="35">
        <v>0</v>
      </c>
      <c r="E17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8" s="36" t="str">
        <f>IF(Table2[[#This Row],[M1A]]="","",Table2[[#This Row],[M1A]]-Table2[[#This Row],[AWAL]])</f>
        <v/>
      </c>
      <c r="I1708" s="36" t="str">
        <f>IF(Table2[[#This Row],[M2A]]="","",SUM(Table2[[#This Row],[M2A]]-(IF(Table2[[#This Row],[M1A]]="",Table2[[#This Row],[AWAL]],Table2[[#This Row],[M1A]]))))</f>
        <v/>
      </c>
      <c r="J1708" s="37"/>
      <c r="K17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09" spans="1:15">
      <c r="A1709" s="33">
        <f>IF(Table2[[#This Row],[TT]]&lt;1,"",COUNT(A$2:A1708)+1)</f>
        <v>1679</v>
      </c>
      <c r="B1709" s="34" t="s">
        <v>1882</v>
      </c>
      <c r="C1709" s="35">
        <v>2</v>
      </c>
      <c r="D1709" s="35" t="s">
        <v>64</v>
      </c>
      <c r="E17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9" s="36" t="str">
        <f>IF(Table2[[#This Row],[M1A]]="","",Table2[[#This Row],[M1A]]-Table2[[#This Row],[AWAL]])</f>
        <v/>
      </c>
      <c r="I1709" s="36" t="str">
        <f>IF(Table2[[#This Row],[M2A]]="","",SUM(Table2[[#This Row],[M2A]]-(IF(Table2[[#This Row],[M1A]]="",Table2[[#This Row],[AWAL]],Table2[[#This Row],[M1A]]))))</f>
        <v/>
      </c>
      <c r="J1709" s="37"/>
      <c r="K17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0" spans="1:15">
      <c r="A1710" s="33">
        <f>IF(Table2[[#This Row],[TT]]&lt;1,"",COUNT(A$2:A1709)+1)</f>
        <v>1680</v>
      </c>
      <c r="B1710" s="34" t="s">
        <v>1883</v>
      </c>
      <c r="C1710" s="35">
        <v>2</v>
      </c>
      <c r="D1710" s="35" t="s">
        <v>39</v>
      </c>
      <c r="E17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10" s="36" t="str">
        <f>IF(Table2[[#This Row],[M1A]]="","",Table2[[#This Row],[M1A]]-Table2[[#This Row],[AWAL]])</f>
        <v/>
      </c>
      <c r="I1710" s="36" t="str">
        <f>IF(Table2[[#This Row],[M2A]]="","",SUM(Table2[[#This Row],[M2A]]-(IF(Table2[[#This Row],[M1A]]="",Table2[[#This Row],[AWAL]],Table2[[#This Row],[M1A]]))))</f>
        <v/>
      </c>
      <c r="J1710" s="37"/>
      <c r="K17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1" spans="1:15">
      <c r="A1711" s="33">
        <f>IF(Table2[[#This Row],[TT]]&lt;1,"",COUNT(A$2:A1710)+1)</f>
        <v>1681</v>
      </c>
      <c r="B1711" s="34" t="s">
        <v>1884</v>
      </c>
      <c r="C1711" s="35">
        <v>3</v>
      </c>
      <c r="D1711" s="35" t="s">
        <v>67</v>
      </c>
      <c r="E17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11" s="36" t="str">
        <f>IF(Table2[[#This Row],[M1A]]="","",Table2[[#This Row],[M1A]]-Table2[[#This Row],[AWAL]])</f>
        <v/>
      </c>
      <c r="I1711" s="36" t="str">
        <f>IF(Table2[[#This Row],[M2A]]="","",SUM(Table2[[#This Row],[M2A]]-(IF(Table2[[#This Row],[M1A]]="",Table2[[#This Row],[AWAL]],Table2[[#This Row],[M1A]]))))</f>
        <v/>
      </c>
      <c r="J1711" s="37"/>
      <c r="K17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2" spans="1:15">
      <c r="A1712" s="33">
        <f>IF(Table2[[#This Row],[TT]]&lt;1,"",COUNT(A$2:A1711)+1)</f>
        <v>1682</v>
      </c>
      <c r="B1712" s="34" t="s">
        <v>1885</v>
      </c>
      <c r="C1712" s="35">
        <v>3</v>
      </c>
      <c r="D1712" s="35" t="s">
        <v>64</v>
      </c>
      <c r="E17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12" s="36" t="str">
        <f>IF(Table2[[#This Row],[M1A]]="","",Table2[[#This Row],[M1A]]-Table2[[#This Row],[AWAL]])</f>
        <v/>
      </c>
      <c r="I1712" s="36" t="str">
        <f>IF(Table2[[#This Row],[M2A]]="","",SUM(Table2[[#This Row],[M2A]]-(IF(Table2[[#This Row],[M1A]]="",Table2[[#This Row],[AWAL]],Table2[[#This Row],[M1A]]))))</f>
        <v/>
      </c>
      <c r="J1712" s="37"/>
      <c r="K17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3" spans="1:15">
      <c r="A1713" s="33">
        <f>IF(Table2[[#This Row],[TT]]&lt;1,"",COUNT(A$2:A1712)+1)</f>
        <v>1683</v>
      </c>
      <c r="B1713" s="34" t="s">
        <v>1886</v>
      </c>
      <c r="C1713" s="35">
        <v>6</v>
      </c>
      <c r="D1713" s="35" t="s">
        <v>839</v>
      </c>
      <c r="E17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13" s="36" t="str">
        <f>IF(Table2[[#This Row],[M1A]]="","",Table2[[#This Row],[M1A]]-Table2[[#This Row],[AWAL]])</f>
        <v/>
      </c>
      <c r="I1713" s="36" t="str">
        <f>IF(Table2[[#This Row],[M2A]]="","",SUM(Table2[[#This Row],[M2A]]-(IF(Table2[[#This Row],[M1A]]="",Table2[[#This Row],[AWAL]],Table2[[#This Row],[M1A]]))))</f>
        <v/>
      </c>
      <c r="J1713" s="37"/>
      <c r="K17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4" spans="1:15">
      <c r="A1714" s="33">
        <f>IF(Table2[[#This Row],[TT]]&lt;1,"",COUNT(A$2:A1713)+1)</f>
        <v>1684</v>
      </c>
      <c r="B1714" s="34" t="s">
        <v>1887</v>
      </c>
      <c r="C1714" s="35">
        <v>7</v>
      </c>
      <c r="D1714" s="35" t="s">
        <v>106</v>
      </c>
      <c r="E17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14" s="36" t="str">
        <f>IF(Table2[[#This Row],[M1A]]="","",Table2[[#This Row],[M1A]]-Table2[[#This Row],[AWAL]])</f>
        <v/>
      </c>
      <c r="I1714" s="36" t="str">
        <f>IF(Table2[[#This Row],[M2A]]="","",SUM(Table2[[#This Row],[M2A]]-(IF(Table2[[#This Row],[M1A]]="",Table2[[#This Row],[AWAL]],Table2[[#This Row],[M1A]]))))</f>
        <v/>
      </c>
      <c r="J1714" s="37"/>
      <c r="K17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5" spans="1:15">
      <c r="A1715" s="33">
        <f>IF(Table2[[#This Row],[TT]]&lt;1,"",COUNT(A$2:A1714)+1)</f>
        <v>1685</v>
      </c>
      <c r="B1715" s="34" t="s">
        <v>1888</v>
      </c>
      <c r="C1715" s="35">
        <v>5</v>
      </c>
      <c r="D1715" s="35" t="s">
        <v>91</v>
      </c>
      <c r="E17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15" s="36" t="str">
        <f>IF(Table2[[#This Row],[M1A]]="","",Table2[[#This Row],[M1A]]-Table2[[#This Row],[AWAL]])</f>
        <v/>
      </c>
      <c r="I1715" s="36" t="str">
        <f>IF(Table2[[#This Row],[M2A]]="","",SUM(Table2[[#This Row],[M2A]]-(IF(Table2[[#This Row],[M1A]]="",Table2[[#This Row],[AWAL]],Table2[[#This Row],[M1A]]))))</f>
        <v/>
      </c>
      <c r="J1715" s="37"/>
      <c r="K17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6" spans="1:15">
      <c r="A1716" s="33">
        <f>IF(Table2[[#This Row],[TT]]&lt;1,"",COUNT(A$2:A1715)+1)</f>
        <v>1686</v>
      </c>
      <c r="B1716" s="34" t="s">
        <v>1889</v>
      </c>
      <c r="C1716" s="35">
        <v>25</v>
      </c>
      <c r="D1716" s="35" t="s">
        <v>43</v>
      </c>
      <c r="E17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716" s="36" t="str">
        <f>IF(Table2[[#This Row],[M1A]]="","",Table2[[#This Row],[M1A]]-Table2[[#This Row],[AWAL]])</f>
        <v/>
      </c>
      <c r="I1716" s="36" t="str">
        <f>IF(Table2[[#This Row],[M2A]]="","",SUM(Table2[[#This Row],[M2A]]-(IF(Table2[[#This Row],[M1A]]="",Table2[[#This Row],[AWAL]],Table2[[#This Row],[M1A]]))))</f>
        <v/>
      </c>
      <c r="J1716" s="37"/>
      <c r="K17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7" spans="1:15">
      <c r="A1717" s="33">
        <f>IF(Table2[[#This Row],[TT]]&lt;1,"",COUNT(A$2:A1716)+1)</f>
        <v>1687</v>
      </c>
      <c r="B1717" s="34" t="s">
        <v>1890</v>
      </c>
      <c r="C1717" s="35">
        <v>20</v>
      </c>
      <c r="D1717" s="35" t="s">
        <v>1508</v>
      </c>
      <c r="E17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717" s="36" t="str">
        <f>IF(Table2[[#This Row],[M1A]]="","",Table2[[#This Row],[M1A]]-Table2[[#This Row],[AWAL]])</f>
        <v/>
      </c>
      <c r="I1717" s="36" t="str">
        <f>IF(Table2[[#This Row],[M2A]]="","",SUM(Table2[[#This Row],[M2A]]-(IF(Table2[[#This Row],[M1A]]="",Table2[[#This Row],[AWAL]],Table2[[#This Row],[M1A]]))))</f>
        <v/>
      </c>
      <c r="J1717" s="37"/>
      <c r="K17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8" spans="1:15">
      <c r="A1718" s="33">
        <f>IF(Table2[[#This Row],[TT]]&lt;1,"",COUNT(A$2:A1717)+1)</f>
        <v>1688</v>
      </c>
      <c r="B1718" s="34" t="s">
        <v>1891</v>
      </c>
      <c r="C1718" s="35">
        <v>2</v>
      </c>
      <c r="D1718" s="35" t="s">
        <v>1892</v>
      </c>
      <c r="E17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18" s="36" t="str">
        <f>IF(Table2[[#This Row],[M1A]]="","",Table2[[#This Row],[M1A]]-Table2[[#This Row],[AWAL]])</f>
        <v/>
      </c>
      <c r="I1718" s="36" t="str">
        <f>IF(Table2[[#This Row],[M2A]]="","",SUM(Table2[[#This Row],[M2A]]-(IF(Table2[[#This Row],[M1A]]="",Table2[[#This Row],[AWAL]],Table2[[#This Row],[M1A]]))))</f>
        <v/>
      </c>
      <c r="J1718" s="37"/>
      <c r="K17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19" spans="1:15">
      <c r="A1719" s="33">
        <f>IF(Table2[[#This Row],[TT]]&lt;1,"",COUNT(A$2:A1718)+1)</f>
        <v>1689</v>
      </c>
      <c r="B1719" s="34" t="s">
        <v>1893</v>
      </c>
      <c r="C1719" s="35">
        <v>3</v>
      </c>
      <c r="D1719" s="35" t="s">
        <v>39</v>
      </c>
      <c r="E17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19" s="36" t="str">
        <f>IF(Table2[[#This Row],[M1A]]="","",Table2[[#This Row],[M1A]]-Table2[[#This Row],[AWAL]])</f>
        <v/>
      </c>
      <c r="I1719" s="36" t="str">
        <f>IF(Table2[[#This Row],[M2A]]="","",SUM(Table2[[#This Row],[M2A]]-(IF(Table2[[#This Row],[M1A]]="",Table2[[#This Row],[AWAL]],Table2[[#This Row],[M1A]]))))</f>
        <v/>
      </c>
      <c r="J1719" s="37"/>
      <c r="K17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0" spans="1:15">
      <c r="A1720" s="33">
        <f>IF(Table2[[#This Row],[TT]]&lt;1,"",COUNT(A$2:A1719)+1)</f>
        <v>1690</v>
      </c>
      <c r="B1720" s="34" t="s">
        <v>1894</v>
      </c>
      <c r="C1720" s="35">
        <v>5</v>
      </c>
      <c r="D1720" s="35">
        <v>96</v>
      </c>
      <c r="E17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20" s="36" t="str">
        <f>IF(Table2[[#This Row],[M1A]]="","",Table2[[#This Row],[M1A]]-Table2[[#This Row],[AWAL]])</f>
        <v/>
      </c>
      <c r="I1720" s="36" t="str">
        <f>IF(Table2[[#This Row],[M2A]]="","",SUM(Table2[[#This Row],[M2A]]-(IF(Table2[[#This Row],[M1A]]="",Table2[[#This Row],[AWAL]],Table2[[#This Row],[M1A]]))))</f>
        <v/>
      </c>
      <c r="J1720" s="37"/>
      <c r="K17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1" spans="1:15">
      <c r="A1721" s="33">
        <f>IF(Table2[[#This Row],[TT]]&lt;1,"",COUNT(A$2:A1720)+1)</f>
        <v>1691</v>
      </c>
      <c r="B1721" s="34" t="s">
        <v>1895</v>
      </c>
      <c r="C1721" s="35">
        <v>6</v>
      </c>
      <c r="D1721" s="35" t="s">
        <v>43</v>
      </c>
      <c r="E17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21" s="36" t="str">
        <f>IF(Table2[[#This Row],[M1A]]="","",Table2[[#This Row],[M1A]]-Table2[[#This Row],[AWAL]])</f>
        <v/>
      </c>
      <c r="I1721" s="36" t="str">
        <f>IF(Table2[[#This Row],[M2A]]="","",SUM(Table2[[#This Row],[M2A]]-(IF(Table2[[#This Row],[M1A]]="",Table2[[#This Row],[AWAL]],Table2[[#This Row],[M1A]]))))</f>
        <v/>
      </c>
      <c r="J1721" s="37"/>
      <c r="K17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2" spans="1:15">
      <c r="A1722" s="33">
        <f>IF(Table2[[#This Row],[TT]]&lt;1,"",COUNT(A$2:A1721)+1)</f>
        <v>1692</v>
      </c>
      <c r="B1722" s="34" t="s">
        <v>1896</v>
      </c>
      <c r="C1722" s="35">
        <v>5</v>
      </c>
      <c r="D1722" s="35" t="s">
        <v>39</v>
      </c>
      <c r="E17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22" s="36" t="str">
        <f>IF(Table2[[#This Row],[M1A]]="","",Table2[[#This Row],[M1A]]-Table2[[#This Row],[AWAL]])</f>
        <v/>
      </c>
      <c r="I1722" s="36" t="str">
        <f>IF(Table2[[#This Row],[M2A]]="","",SUM(Table2[[#This Row],[M2A]]-(IF(Table2[[#This Row],[M1A]]="",Table2[[#This Row],[AWAL]],Table2[[#This Row],[M1A]]))))</f>
        <v/>
      </c>
      <c r="J1722" s="37"/>
      <c r="K17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3" spans="1:15">
      <c r="A1723" s="33">
        <f>IF(Table2[[#This Row],[TT]]&lt;1,"",COUNT(A$2:A1722)+1)</f>
        <v>1693</v>
      </c>
      <c r="B1723" s="34" t="s">
        <v>1897</v>
      </c>
      <c r="C1723" s="35">
        <v>2</v>
      </c>
      <c r="D1723" s="35" t="s">
        <v>39</v>
      </c>
      <c r="E17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3" s="36" t="str">
        <f>IF(Table2[[#This Row],[M1A]]="","",Table2[[#This Row],[M1A]]-Table2[[#This Row],[AWAL]])</f>
        <v/>
      </c>
      <c r="I1723" s="36" t="str">
        <f>IF(Table2[[#This Row],[M2A]]="","",SUM(Table2[[#This Row],[M2A]]-(IF(Table2[[#This Row],[M1A]]="",Table2[[#This Row],[AWAL]],Table2[[#This Row],[M1A]]))))</f>
        <v/>
      </c>
      <c r="J1723" s="37"/>
      <c r="K17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4" spans="1:15">
      <c r="A1724" s="33">
        <f>IF(Table2[[#This Row],[TT]]&lt;1,"",COUNT(A$2:A1723)+1)</f>
        <v>1694</v>
      </c>
      <c r="B1724" s="34" t="s">
        <v>1898</v>
      </c>
      <c r="C1724" s="35">
        <v>1</v>
      </c>
      <c r="D1724" s="35" t="s">
        <v>39</v>
      </c>
      <c r="E17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4" s="36" t="str">
        <f>IF(Table2[[#This Row],[M1A]]="","",Table2[[#This Row],[M1A]]-Table2[[#This Row],[AWAL]])</f>
        <v/>
      </c>
      <c r="I1724" s="36" t="str">
        <f>IF(Table2[[#This Row],[M2A]]="","",SUM(Table2[[#This Row],[M2A]]-(IF(Table2[[#This Row],[M1A]]="",Table2[[#This Row],[AWAL]],Table2[[#This Row],[M1A]]))))</f>
        <v/>
      </c>
      <c r="J1724" s="37"/>
      <c r="K17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5" spans="1:15">
      <c r="A1725" s="33">
        <f>IF(Table2[[#This Row],[TT]]&lt;1,"",COUNT(A$2:A1724)+1)</f>
        <v>1695</v>
      </c>
      <c r="B1725" s="34" t="s">
        <v>1899</v>
      </c>
      <c r="C1725" s="35">
        <v>13</v>
      </c>
      <c r="D1725" s="35" t="s">
        <v>59</v>
      </c>
      <c r="E17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725" s="36" t="str">
        <f>IF(Table2[[#This Row],[M1A]]="","",Table2[[#This Row],[M1A]]-Table2[[#This Row],[AWAL]])</f>
        <v/>
      </c>
      <c r="I1725" s="36" t="str">
        <f>IF(Table2[[#This Row],[M2A]]="","",SUM(Table2[[#This Row],[M2A]]-(IF(Table2[[#This Row],[M1A]]="",Table2[[#This Row],[AWAL]],Table2[[#This Row],[M1A]]))))</f>
        <v/>
      </c>
      <c r="J1725" s="37"/>
      <c r="K17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6" spans="1:15">
      <c r="A1726" s="33">
        <f>IF(Table2[[#This Row],[TT]]&lt;1,"",COUNT(A$2:A1725)+1)</f>
        <v>1696</v>
      </c>
      <c r="B1726" s="34" t="s">
        <v>1900</v>
      </c>
      <c r="C1726" s="35">
        <v>4</v>
      </c>
      <c r="D1726" s="35" t="s">
        <v>839</v>
      </c>
      <c r="E17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26" s="36" t="str">
        <f>IF(Table2[[#This Row],[M1A]]="","",Table2[[#This Row],[M1A]]-Table2[[#This Row],[AWAL]])</f>
        <v/>
      </c>
      <c r="I1726" s="36" t="str">
        <f>IF(Table2[[#This Row],[M2A]]="","",SUM(Table2[[#This Row],[M2A]]-(IF(Table2[[#This Row],[M1A]]="",Table2[[#This Row],[AWAL]],Table2[[#This Row],[M1A]]))))</f>
        <v/>
      </c>
      <c r="J1726" s="37"/>
      <c r="K17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7" spans="1:15">
      <c r="A1727" s="33">
        <f>IF(Table2[[#This Row],[TT]]&lt;1,"",COUNT(A$2:A1726)+1)</f>
        <v>1697</v>
      </c>
      <c r="B1727" s="34" t="s">
        <v>1901</v>
      </c>
      <c r="C1727" s="35">
        <v>15</v>
      </c>
      <c r="D1727" s="35" t="s">
        <v>1377</v>
      </c>
      <c r="E17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727" s="36" t="str">
        <f>IF(Table2[[#This Row],[M1A]]="","",Table2[[#This Row],[M1A]]-Table2[[#This Row],[AWAL]])</f>
        <v/>
      </c>
      <c r="I1727" s="36" t="str">
        <f>IF(Table2[[#This Row],[M2A]]="","",SUM(Table2[[#This Row],[M2A]]-(IF(Table2[[#This Row],[M1A]]="",Table2[[#This Row],[AWAL]],Table2[[#This Row],[M1A]]))))</f>
        <v/>
      </c>
      <c r="J1727" s="37"/>
      <c r="K17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8" spans="1:15">
      <c r="A1728" s="33">
        <f>IF(Table2[[#This Row],[TT]]&lt;1,"",COUNT(A$2:A1727)+1)</f>
        <v>1698</v>
      </c>
      <c r="B1728" s="34" t="s">
        <v>1902</v>
      </c>
      <c r="C1728" s="35">
        <v>1</v>
      </c>
      <c r="D1728" s="35" t="s">
        <v>786</v>
      </c>
      <c r="E17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8" s="36" t="str">
        <f>IF(Table2[[#This Row],[M1A]]="","",Table2[[#This Row],[M1A]]-Table2[[#This Row],[AWAL]])</f>
        <v/>
      </c>
      <c r="I1728" s="36" t="str">
        <f>IF(Table2[[#This Row],[M2A]]="","",SUM(Table2[[#This Row],[M2A]]-(IF(Table2[[#This Row],[M1A]]="",Table2[[#This Row],[AWAL]],Table2[[#This Row],[M1A]]))))</f>
        <v/>
      </c>
      <c r="J1728" s="37"/>
      <c r="K17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29" spans="1:15">
      <c r="A1729" s="33">
        <f>IF(Table2[[#This Row],[TT]]&lt;1,"",COUNT(A$2:A1728)+1)</f>
        <v>1699</v>
      </c>
      <c r="B1729" s="34" t="s">
        <v>1903</v>
      </c>
      <c r="C1729" s="35">
        <v>2</v>
      </c>
      <c r="D1729" s="35" t="s">
        <v>178</v>
      </c>
      <c r="E17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9" s="36" t="str">
        <f>IF(Table2[[#This Row],[M1A]]="","",Table2[[#This Row],[M1A]]-Table2[[#This Row],[AWAL]])</f>
        <v/>
      </c>
      <c r="I1729" s="36" t="str">
        <f>IF(Table2[[#This Row],[M2A]]="","",SUM(Table2[[#This Row],[M2A]]-(IF(Table2[[#This Row],[M1A]]="",Table2[[#This Row],[AWAL]],Table2[[#This Row],[M1A]]))))</f>
        <v/>
      </c>
      <c r="J1729" s="37"/>
      <c r="K17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0" spans="1:15">
      <c r="A1730" s="33">
        <f>IF(Table2[[#This Row],[TT]]&lt;1,"",COUNT(A$2:A1729)+1)</f>
        <v>1700</v>
      </c>
      <c r="B1730" s="34" t="s">
        <v>1904</v>
      </c>
      <c r="C1730" s="35">
        <v>1</v>
      </c>
      <c r="D1730" s="35" t="s">
        <v>32</v>
      </c>
      <c r="E17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30" s="36" t="str">
        <f>IF(Table2[[#This Row],[M1A]]="","",Table2[[#This Row],[M1A]]-Table2[[#This Row],[AWAL]])</f>
        <v/>
      </c>
      <c r="I1730" s="36" t="str">
        <f>IF(Table2[[#This Row],[M2A]]="","",SUM(Table2[[#This Row],[M2A]]-(IF(Table2[[#This Row],[M1A]]="",Table2[[#This Row],[AWAL]],Table2[[#This Row],[M1A]]))))</f>
        <v/>
      </c>
      <c r="J1730" s="37"/>
      <c r="K17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1" spans="1:15">
      <c r="A1731" s="33">
        <f>IF(Table2[[#This Row],[TT]]&lt;1,"",COUNT(A$2:A1730)+1)</f>
        <v>1701</v>
      </c>
      <c r="B1731" s="34" t="s">
        <v>1905</v>
      </c>
      <c r="C1731" s="35">
        <v>1</v>
      </c>
      <c r="D1731" s="35" t="s">
        <v>757</v>
      </c>
      <c r="E17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31" s="36" t="str">
        <f>IF(Table2[[#This Row],[M1A]]="","",Table2[[#This Row],[M1A]]-Table2[[#This Row],[AWAL]])</f>
        <v/>
      </c>
      <c r="I1731" s="36" t="str">
        <f>IF(Table2[[#This Row],[M2A]]="","",SUM(Table2[[#This Row],[M2A]]-(IF(Table2[[#This Row],[M1A]]="",Table2[[#This Row],[AWAL]],Table2[[#This Row],[M1A]]))))</f>
        <v/>
      </c>
      <c r="J1731" s="37"/>
      <c r="K17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2" spans="1:15">
      <c r="A1732" s="33">
        <f>IF(Table2[[#This Row],[TT]]&lt;1,"",COUNT(A$2:A1731)+1)</f>
        <v>1702</v>
      </c>
      <c r="B1732" s="34" t="s">
        <v>1906</v>
      </c>
      <c r="C1732" s="35">
        <v>1</v>
      </c>
      <c r="D1732" s="35">
        <v>0</v>
      </c>
      <c r="E17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32" s="36" t="str">
        <f>IF(Table2[[#This Row],[M1A]]="","",Table2[[#This Row],[M1A]]-Table2[[#This Row],[AWAL]])</f>
        <v/>
      </c>
      <c r="I1732" s="36" t="str">
        <f>IF(Table2[[#This Row],[M2A]]="","",SUM(Table2[[#This Row],[M2A]]-(IF(Table2[[#This Row],[M1A]]="",Table2[[#This Row],[AWAL]],Table2[[#This Row],[M1A]]))))</f>
        <v/>
      </c>
      <c r="J1732" s="37"/>
      <c r="K17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3" spans="1:15">
      <c r="A1733" s="33">
        <f>IF(Table2[[#This Row],[TT]]&lt;1,"",COUNT(A$2:A1732)+1)</f>
        <v>1703</v>
      </c>
      <c r="B1733" s="34" t="s">
        <v>1907</v>
      </c>
      <c r="C1733" s="35">
        <v>2</v>
      </c>
      <c r="D1733" s="35">
        <v>0</v>
      </c>
      <c r="E17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3" s="36" t="str">
        <f>IF(Table2[[#This Row],[M1A]]="","",Table2[[#This Row],[M1A]]-Table2[[#This Row],[AWAL]])</f>
        <v/>
      </c>
      <c r="I1733" s="36" t="str">
        <f>IF(Table2[[#This Row],[M2A]]="","",SUM(Table2[[#This Row],[M2A]]-(IF(Table2[[#This Row],[M1A]]="",Table2[[#This Row],[AWAL]],Table2[[#This Row],[M1A]]))))</f>
        <v/>
      </c>
      <c r="J1733" s="37"/>
      <c r="K17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4" spans="1:15">
      <c r="A1734" s="33">
        <f>IF(Table2[[#This Row],[TT]]&lt;1,"",COUNT(A$2:A1733)+1)</f>
        <v>1704</v>
      </c>
      <c r="B1734" s="34" t="s">
        <v>1908</v>
      </c>
      <c r="C1734" s="35">
        <v>2</v>
      </c>
      <c r="D1734" s="35" t="s">
        <v>137</v>
      </c>
      <c r="E17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4" s="36" t="str">
        <f>IF(Table2[[#This Row],[M1A]]="","",Table2[[#This Row],[M1A]]-Table2[[#This Row],[AWAL]])</f>
        <v/>
      </c>
      <c r="I1734" s="36" t="str">
        <f>IF(Table2[[#This Row],[M2A]]="","",SUM(Table2[[#This Row],[M2A]]-(IF(Table2[[#This Row],[M1A]]="",Table2[[#This Row],[AWAL]],Table2[[#This Row],[M1A]]))))</f>
        <v/>
      </c>
      <c r="J1734" s="37"/>
      <c r="K17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5" spans="1:15">
      <c r="A1735" s="33">
        <f>IF(Table2[[#This Row],[TT]]&lt;1,"",COUNT(A$2:A1734)+1)</f>
        <v>1705</v>
      </c>
      <c r="B1735" s="34" t="s">
        <v>1909</v>
      </c>
      <c r="C1735" s="35">
        <v>1</v>
      </c>
      <c r="D1735" s="35" t="s">
        <v>1910</v>
      </c>
      <c r="E17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35" s="36" t="str">
        <f>IF(Table2[[#This Row],[M1A]]="","",Table2[[#This Row],[M1A]]-Table2[[#This Row],[AWAL]])</f>
        <v/>
      </c>
      <c r="I1735" s="36" t="str">
        <f>IF(Table2[[#This Row],[M2A]]="","",SUM(Table2[[#This Row],[M2A]]-(IF(Table2[[#This Row],[M1A]]="",Table2[[#This Row],[AWAL]],Table2[[#This Row],[M1A]]))))</f>
        <v/>
      </c>
      <c r="J1735" s="37"/>
      <c r="K17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6" spans="1:15">
      <c r="A1736" s="33">
        <f>IF(Table2[[#This Row],[TT]]&lt;1,"",COUNT(A$2:A1735)+1)</f>
        <v>1706</v>
      </c>
      <c r="B1736" s="34" t="s">
        <v>1911</v>
      </c>
      <c r="C1736" s="35">
        <v>1</v>
      </c>
      <c r="D1736" s="35">
        <v>0</v>
      </c>
      <c r="E17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36" s="36" t="str">
        <f>IF(Table2[[#This Row],[M1A]]="","",Table2[[#This Row],[M1A]]-Table2[[#This Row],[AWAL]])</f>
        <v/>
      </c>
      <c r="I1736" s="36" t="str">
        <f>IF(Table2[[#This Row],[M2A]]="","",SUM(Table2[[#This Row],[M2A]]-(IF(Table2[[#This Row],[M1A]]="",Table2[[#This Row],[AWAL]],Table2[[#This Row],[M1A]]))))</f>
        <v/>
      </c>
      <c r="J1736" s="37"/>
      <c r="K17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7" spans="1:15">
      <c r="A1737" s="33">
        <f>IF(Table2[[#This Row],[TT]]&lt;1,"",COUNT(A$2:A1736)+1)</f>
        <v>1707</v>
      </c>
      <c r="B1737" s="34" t="s">
        <v>1912</v>
      </c>
      <c r="C1737" s="35">
        <v>4</v>
      </c>
      <c r="D1737" s="35" t="s">
        <v>816</v>
      </c>
      <c r="E17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37" s="36" t="str">
        <f>IF(Table2[[#This Row],[M1A]]="","",Table2[[#This Row],[M1A]]-Table2[[#This Row],[AWAL]])</f>
        <v/>
      </c>
      <c r="I1737" s="36" t="str">
        <f>IF(Table2[[#This Row],[M2A]]="","",SUM(Table2[[#This Row],[M2A]]-(IF(Table2[[#This Row],[M1A]]="",Table2[[#This Row],[AWAL]],Table2[[#This Row],[M1A]]))))</f>
        <v/>
      </c>
      <c r="J1737" s="37"/>
      <c r="K17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8" spans="1:15">
      <c r="A1738" s="33">
        <f>IF(Table2[[#This Row],[TT]]&lt;1,"",COUNT(A$2:A1737)+1)</f>
        <v>1708</v>
      </c>
      <c r="B1738" s="34" t="s">
        <v>1913</v>
      </c>
      <c r="C1738" s="35">
        <v>2</v>
      </c>
      <c r="D1738" s="35" t="s">
        <v>53</v>
      </c>
      <c r="E17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8" s="36" t="str">
        <f>IF(Table2[[#This Row],[M1A]]="","",Table2[[#This Row],[M1A]]-Table2[[#This Row],[AWAL]])</f>
        <v/>
      </c>
      <c r="I1738" s="36" t="str">
        <f>IF(Table2[[#This Row],[M2A]]="","",SUM(Table2[[#This Row],[M2A]]-(IF(Table2[[#This Row],[M1A]]="",Table2[[#This Row],[AWAL]],Table2[[#This Row],[M1A]]))))</f>
        <v/>
      </c>
      <c r="J1738" s="37"/>
      <c r="K17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39" spans="1:15">
      <c r="A1739" s="33">
        <f>IF(Table2[[#This Row],[TT]]&lt;1,"",COUNT(A$2:A1738)+1)</f>
        <v>1709</v>
      </c>
      <c r="B1739" s="34" t="s">
        <v>1914</v>
      </c>
      <c r="C1739" s="35">
        <v>8</v>
      </c>
      <c r="D1739" s="35" t="s">
        <v>43</v>
      </c>
      <c r="E17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739" s="36" t="str">
        <f>IF(Table2[[#This Row],[M1A]]="","",Table2[[#This Row],[M1A]]-Table2[[#This Row],[AWAL]])</f>
        <v/>
      </c>
      <c r="I1739" s="36" t="str">
        <f>IF(Table2[[#This Row],[M2A]]="","",SUM(Table2[[#This Row],[M2A]]-(IF(Table2[[#This Row],[M1A]]="",Table2[[#This Row],[AWAL]],Table2[[#This Row],[M1A]]))))</f>
        <v/>
      </c>
      <c r="J1739" s="37"/>
      <c r="K17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0" spans="1:15">
      <c r="A1740" s="33">
        <f>IF(Table2[[#This Row],[TT]]&lt;1,"",COUNT(A$2:A1739)+1)</f>
        <v>1710</v>
      </c>
      <c r="B1740" s="34" t="s">
        <v>1915</v>
      </c>
      <c r="C1740" s="35">
        <v>2</v>
      </c>
      <c r="D1740" s="35" t="s">
        <v>53</v>
      </c>
      <c r="E17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40" s="36" t="str">
        <f>IF(Table2[[#This Row],[M1A]]="","",Table2[[#This Row],[M1A]]-Table2[[#This Row],[AWAL]])</f>
        <v/>
      </c>
      <c r="I1740" s="36" t="str">
        <f>IF(Table2[[#This Row],[M2A]]="","",SUM(Table2[[#This Row],[M2A]]-(IF(Table2[[#This Row],[M1A]]="",Table2[[#This Row],[AWAL]],Table2[[#This Row],[M1A]]))))</f>
        <v/>
      </c>
      <c r="J1740" s="37"/>
      <c r="K17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1" spans="1:15">
      <c r="A1741" s="33">
        <f>IF(Table2[[#This Row],[TT]]&lt;1,"",COUNT(A$2:A1740)+1)</f>
        <v>1711</v>
      </c>
      <c r="B1741" s="34" t="s">
        <v>1916</v>
      </c>
      <c r="C1741" s="35">
        <v>2</v>
      </c>
      <c r="D1741" s="35" t="s">
        <v>786</v>
      </c>
      <c r="E17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41" s="36" t="str">
        <f>IF(Table2[[#This Row],[M1A]]="","",Table2[[#This Row],[M1A]]-Table2[[#This Row],[AWAL]])</f>
        <v/>
      </c>
      <c r="I1741" s="36" t="str">
        <f>IF(Table2[[#This Row],[M2A]]="","",SUM(Table2[[#This Row],[M2A]]-(IF(Table2[[#This Row],[M1A]]="",Table2[[#This Row],[AWAL]],Table2[[#This Row],[M1A]]))))</f>
        <v/>
      </c>
      <c r="J1741" s="37"/>
      <c r="K17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2" spans="1:15">
      <c r="A1742" s="33">
        <f>IF(Table2[[#This Row],[TT]]&lt;1,"",COUNT(A$2:A1741)+1)</f>
        <v>1712</v>
      </c>
      <c r="B1742" s="34" t="s">
        <v>1917</v>
      </c>
      <c r="C1742" s="35">
        <v>3</v>
      </c>
      <c r="D1742" s="35">
        <v>198</v>
      </c>
      <c r="E17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2" s="36" t="str">
        <f>IF(Table2[[#This Row],[M1A]]="","",Table2[[#This Row],[M1A]]-Table2[[#This Row],[AWAL]])</f>
        <v/>
      </c>
      <c r="I1742" s="36" t="str">
        <f>IF(Table2[[#This Row],[M2A]]="","",SUM(Table2[[#This Row],[M2A]]-(IF(Table2[[#This Row],[M1A]]="",Table2[[#This Row],[AWAL]],Table2[[#This Row],[M1A]]))))</f>
        <v/>
      </c>
      <c r="J1742" s="37"/>
      <c r="K17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3" spans="1:15">
      <c r="A1743" s="33">
        <f>IF(Table2[[#This Row],[TT]]&lt;1,"",COUNT(A$2:A1742)+1)</f>
        <v>1713</v>
      </c>
      <c r="B1743" s="34" t="s">
        <v>1918</v>
      </c>
      <c r="C1743" s="35">
        <v>1</v>
      </c>
      <c r="D1743" s="35" t="s">
        <v>786</v>
      </c>
      <c r="E17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3" s="36" t="str">
        <f>IF(Table2[[#This Row],[M1A]]="","",Table2[[#This Row],[M1A]]-Table2[[#This Row],[AWAL]])</f>
        <v/>
      </c>
      <c r="I1743" s="36" t="str">
        <f>IF(Table2[[#This Row],[M2A]]="","",SUM(Table2[[#This Row],[M2A]]-(IF(Table2[[#This Row],[M1A]]="",Table2[[#This Row],[AWAL]],Table2[[#This Row],[M1A]]))))</f>
        <v/>
      </c>
      <c r="J1743" s="37"/>
      <c r="K17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4" spans="1:15">
      <c r="A1744" s="33">
        <f>IF(Table2[[#This Row],[TT]]&lt;1,"",COUNT(A$2:A1743)+1)</f>
        <v>1714</v>
      </c>
      <c r="B1744" s="34" t="s">
        <v>1919</v>
      </c>
      <c r="C1744" s="35">
        <v>1</v>
      </c>
      <c r="D1744" s="35" t="s">
        <v>786</v>
      </c>
      <c r="E17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4" s="36" t="str">
        <f>IF(Table2[[#This Row],[M1A]]="","",Table2[[#This Row],[M1A]]-Table2[[#This Row],[AWAL]])</f>
        <v/>
      </c>
      <c r="I1744" s="36" t="str">
        <f>IF(Table2[[#This Row],[M2A]]="","",SUM(Table2[[#This Row],[M2A]]-(IF(Table2[[#This Row],[M1A]]="",Table2[[#This Row],[AWAL]],Table2[[#This Row],[M1A]]))))</f>
        <v/>
      </c>
      <c r="J1744" s="37"/>
      <c r="K17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5" spans="1:15">
      <c r="A1745" s="33">
        <f>IF(Table2[[#This Row],[TT]]&lt;1,"",COUNT(A$2:A1744)+1)</f>
        <v>1715</v>
      </c>
      <c r="B1745" s="34" t="s">
        <v>1920</v>
      </c>
      <c r="C1745" s="35">
        <v>1</v>
      </c>
      <c r="D1745" s="35" t="s">
        <v>839</v>
      </c>
      <c r="E17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5" s="36" t="str">
        <f>IF(Table2[[#This Row],[M1A]]="","",Table2[[#This Row],[M1A]]-Table2[[#This Row],[AWAL]])</f>
        <v/>
      </c>
      <c r="I1745" s="36" t="str">
        <f>IF(Table2[[#This Row],[M2A]]="","",SUM(Table2[[#This Row],[M2A]]-(IF(Table2[[#This Row],[M1A]]="",Table2[[#This Row],[AWAL]],Table2[[#This Row],[M1A]]))))</f>
        <v/>
      </c>
      <c r="J1745" s="37"/>
      <c r="K17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6" spans="1:15">
      <c r="A1746" s="33">
        <f>IF(Table2[[#This Row],[TT]]&lt;1,"",COUNT(A$2:A1745)+1)</f>
        <v>1716</v>
      </c>
      <c r="B1746" s="34" t="s">
        <v>1921</v>
      </c>
      <c r="C1746" s="35">
        <v>7</v>
      </c>
      <c r="D1746" s="35" t="s">
        <v>43</v>
      </c>
      <c r="E17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46" s="36" t="str">
        <f>IF(Table2[[#This Row],[M1A]]="","",Table2[[#This Row],[M1A]]-Table2[[#This Row],[AWAL]])</f>
        <v/>
      </c>
      <c r="I1746" s="36" t="str">
        <f>IF(Table2[[#This Row],[M2A]]="","",SUM(Table2[[#This Row],[M2A]]-(IF(Table2[[#This Row],[M1A]]="",Table2[[#This Row],[AWAL]],Table2[[#This Row],[M1A]]))))</f>
        <v/>
      </c>
      <c r="J1746" s="37"/>
      <c r="K17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7" spans="1:15">
      <c r="A1747" s="33">
        <f>IF(Table2[[#This Row],[TT]]&lt;1,"",COUNT(A$2:A1746)+1)</f>
        <v>1717</v>
      </c>
      <c r="B1747" s="34" t="s">
        <v>1922</v>
      </c>
      <c r="C1747" s="35">
        <v>17</v>
      </c>
      <c r="D1747" s="35" t="s">
        <v>43</v>
      </c>
      <c r="E17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47" s="36" t="str">
        <f>IF(Table2[[#This Row],[M1A]]="","",Table2[[#This Row],[M1A]]-Table2[[#This Row],[AWAL]])</f>
        <v/>
      </c>
      <c r="I1747" s="36" t="str">
        <f>IF(Table2[[#This Row],[M2A]]="","",SUM(Table2[[#This Row],[M2A]]-(IF(Table2[[#This Row],[M1A]]="",Table2[[#This Row],[AWAL]],Table2[[#This Row],[M1A]]))))</f>
        <v/>
      </c>
      <c r="J1747" s="37"/>
      <c r="K17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8" spans="1:15">
      <c r="A1748" s="33">
        <f>IF(Table2[[#This Row],[TT]]&lt;1,"",COUNT(A$2:A1747)+1)</f>
        <v>1718</v>
      </c>
      <c r="B1748" s="34" t="s">
        <v>1923</v>
      </c>
      <c r="C1748" s="35">
        <v>4</v>
      </c>
      <c r="D1748" s="35" t="s">
        <v>43</v>
      </c>
      <c r="E17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48" s="36" t="str">
        <f>IF(Table2[[#This Row],[M1A]]="","",Table2[[#This Row],[M1A]]-Table2[[#This Row],[AWAL]])</f>
        <v/>
      </c>
      <c r="I1748" s="36" t="str">
        <f>IF(Table2[[#This Row],[M2A]]="","",SUM(Table2[[#This Row],[M2A]]-(IF(Table2[[#This Row],[M1A]]="",Table2[[#This Row],[AWAL]],Table2[[#This Row],[M1A]]))))</f>
        <v/>
      </c>
      <c r="J1748" s="37"/>
      <c r="K17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49" spans="1:15">
      <c r="A1749" s="33">
        <f>IF(Table2[[#This Row],[TT]]&lt;1,"",COUNT(A$2:A1748)+1)</f>
        <v>1719</v>
      </c>
      <c r="B1749" s="34" t="s">
        <v>1924</v>
      </c>
      <c r="C1749" s="35">
        <v>1</v>
      </c>
      <c r="D1749" s="35" t="s">
        <v>823</v>
      </c>
      <c r="E17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9" s="36" t="str">
        <f>IF(Table2[[#This Row],[M1A]]="","",Table2[[#This Row],[M1A]]-Table2[[#This Row],[AWAL]])</f>
        <v/>
      </c>
      <c r="I1749" s="36" t="str">
        <f>IF(Table2[[#This Row],[M2A]]="","",SUM(Table2[[#This Row],[M2A]]-(IF(Table2[[#This Row],[M1A]]="",Table2[[#This Row],[AWAL]],Table2[[#This Row],[M1A]]))))</f>
        <v/>
      </c>
      <c r="J1749" s="37"/>
      <c r="K17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0" spans="1:15">
      <c r="A1750" s="33">
        <f>IF(Table2[[#This Row],[TT]]&lt;1,"",COUNT(A$2:A1749)+1)</f>
        <v>1720</v>
      </c>
      <c r="B1750" s="34" t="s">
        <v>1925</v>
      </c>
      <c r="C1750" s="35">
        <v>6</v>
      </c>
      <c r="D1750" s="35" t="s">
        <v>43</v>
      </c>
      <c r="E17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50" s="36" t="str">
        <f>IF(Table2[[#This Row],[M1A]]="","",Table2[[#This Row],[M1A]]-Table2[[#This Row],[AWAL]])</f>
        <v/>
      </c>
      <c r="I1750" s="36" t="str">
        <f>IF(Table2[[#This Row],[M2A]]="","",SUM(Table2[[#This Row],[M2A]]-(IF(Table2[[#This Row],[M1A]]="",Table2[[#This Row],[AWAL]],Table2[[#This Row],[M1A]]))))</f>
        <v/>
      </c>
      <c r="J1750" s="37"/>
      <c r="K17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1" spans="1:15">
      <c r="A1751" s="33">
        <f>IF(Table2[[#This Row],[TT]]&lt;1,"",COUNT(A$2:A1750)+1)</f>
        <v>1721</v>
      </c>
      <c r="B1751" s="34" t="s">
        <v>1926</v>
      </c>
      <c r="C1751" s="35">
        <v>3</v>
      </c>
      <c r="D1751" s="35" t="s">
        <v>829</v>
      </c>
      <c r="E17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1" s="36" t="str">
        <f>IF(Table2[[#This Row],[M1A]]="","",Table2[[#This Row],[M1A]]-Table2[[#This Row],[AWAL]])</f>
        <v/>
      </c>
      <c r="I1751" s="36" t="str">
        <f>IF(Table2[[#This Row],[M2A]]="","",SUM(Table2[[#This Row],[M2A]]-(IF(Table2[[#This Row],[M1A]]="",Table2[[#This Row],[AWAL]],Table2[[#This Row],[M1A]]))))</f>
        <v/>
      </c>
      <c r="J1751" s="37"/>
      <c r="K17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2" spans="1:15">
      <c r="A1752" s="33">
        <f>IF(Table2[[#This Row],[TT]]&lt;1,"",COUNT(A$2:A1751)+1)</f>
        <v>1722</v>
      </c>
      <c r="B1752" s="34" t="s">
        <v>1926</v>
      </c>
      <c r="C1752" s="35">
        <v>3</v>
      </c>
      <c r="D1752" s="35" t="s">
        <v>829</v>
      </c>
      <c r="E17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2" s="36" t="str">
        <f>IF(Table2[[#This Row],[M1A]]="","",Table2[[#This Row],[M1A]]-Table2[[#This Row],[AWAL]])</f>
        <v/>
      </c>
      <c r="I1752" s="36" t="str">
        <f>IF(Table2[[#This Row],[M2A]]="","",SUM(Table2[[#This Row],[M2A]]-(IF(Table2[[#This Row],[M1A]]="",Table2[[#This Row],[AWAL]],Table2[[#This Row],[M1A]]))))</f>
        <v/>
      </c>
      <c r="J1752" s="37"/>
      <c r="K17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3" spans="1:15">
      <c r="A1753" s="33">
        <f>IF(Table2[[#This Row],[TT]]&lt;1,"",COUNT(A$2:A1752)+1)</f>
        <v>1723</v>
      </c>
      <c r="B1753" s="34" t="s">
        <v>1927</v>
      </c>
      <c r="C1753" s="35">
        <v>1</v>
      </c>
      <c r="D1753" s="35" t="s">
        <v>1928</v>
      </c>
      <c r="E17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53" s="36" t="str">
        <f>IF(Table2[[#This Row],[M1A]]="","",Table2[[#This Row],[M1A]]-Table2[[#This Row],[AWAL]])</f>
        <v/>
      </c>
      <c r="I1753" s="36" t="str">
        <f>IF(Table2[[#This Row],[M2A]]="","",SUM(Table2[[#This Row],[M2A]]-(IF(Table2[[#This Row],[M1A]]="",Table2[[#This Row],[AWAL]],Table2[[#This Row],[M1A]]))))</f>
        <v/>
      </c>
      <c r="J1753" s="37"/>
      <c r="K17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4" spans="1:15">
      <c r="A1754" s="33">
        <f>IF(Table2[[#This Row],[TT]]&lt;1,"",COUNT(A$2:A1753)+1)</f>
        <v>1724</v>
      </c>
      <c r="B1754" s="34" t="s">
        <v>1929</v>
      </c>
      <c r="C1754" s="35">
        <v>1</v>
      </c>
      <c r="D1754" s="35" t="s">
        <v>289</v>
      </c>
      <c r="E17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54" s="36" t="str">
        <f>IF(Table2[[#This Row],[M1A]]="","",Table2[[#This Row],[M1A]]-Table2[[#This Row],[AWAL]])</f>
        <v/>
      </c>
      <c r="I1754" s="36" t="str">
        <f>IF(Table2[[#This Row],[M2A]]="","",SUM(Table2[[#This Row],[M2A]]-(IF(Table2[[#This Row],[M1A]]="",Table2[[#This Row],[AWAL]],Table2[[#This Row],[M1A]]))))</f>
        <v/>
      </c>
      <c r="J1754" s="37"/>
      <c r="K17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5" spans="1:15">
      <c r="A1755" s="33">
        <f>IF(Table2[[#This Row],[TT]]&lt;1,"",COUNT(A$2:A1754)+1)</f>
        <v>1725</v>
      </c>
      <c r="B1755" s="34" t="s">
        <v>1930</v>
      </c>
      <c r="C1755" s="35">
        <v>2</v>
      </c>
      <c r="D1755" s="35" t="s">
        <v>64</v>
      </c>
      <c r="E17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55" s="36" t="str">
        <f>IF(Table2[[#This Row],[M1A]]="","",Table2[[#This Row],[M1A]]-Table2[[#This Row],[AWAL]])</f>
        <v/>
      </c>
      <c r="I1755" s="36" t="str">
        <f>IF(Table2[[#This Row],[M2A]]="","",SUM(Table2[[#This Row],[M2A]]-(IF(Table2[[#This Row],[M1A]]="",Table2[[#This Row],[AWAL]],Table2[[#This Row],[M1A]]))))</f>
        <v/>
      </c>
      <c r="J1755" s="37"/>
      <c r="K17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6" spans="1:15">
      <c r="A1756" s="33">
        <f>IF(Table2[[#This Row],[TT]]&lt;1,"",COUNT(A$2:A1755)+1)</f>
        <v>1726</v>
      </c>
      <c r="B1756" s="34" t="s">
        <v>1931</v>
      </c>
      <c r="C1756" s="35">
        <v>1</v>
      </c>
      <c r="D1756" s="35">
        <v>0</v>
      </c>
      <c r="E17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56" s="36" t="str">
        <f>IF(Table2[[#This Row],[M1A]]="","",Table2[[#This Row],[M1A]]-Table2[[#This Row],[AWAL]])</f>
        <v/>
      </c>
      <c r="I1756" s="36" t="str">
        <f>IF(Table2[[#This Row],[M2A]]="","",SUM(Table2[[#This Row],[M2A]]-(IF(Table2[[#This Row],[M1A]]="",Table2[[#This Row],[AWAL]],Table2[[#This Row],[M1A]]))))</f>
        <v/>
      </c>
      <c r="J1756" s="37"/>
      <c r="K17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7" spans="1:15">
      <c r="A1757" s="33">
        <f>IF(Table2[[#This Row],[TT]]&lt;1,"",COUNT(A$2:A1756)+1)</f>
        <v>1727</v>
      </c>
      <c r="B1757" s="34" t="s">
        <v>1932</v>
      </c>
      <c r="C1757" s="35">
        <v>2</v>
      </c>
      <c r="D1757" s="35" t="s">
        <v>1910</v>
      </c>
      <c r="E17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57" s="36" t="str">
        <f>IF(Table2[[#This Row],[M1A]]="","",Table2[[#This Row],[M1A]]-Table2[[#This Row],[AWAL]])</f>
        <v/>
      </c>
      <c r="I1757" s="36" t="str">
        <f>IF(Table2[[#This Row],[M2A]]="","",SUM(Table2[[#This Row],[M2A]]-(IF(Table2[[#This Row],[M1A]]="",Table2[[#This Row],[AWAL]],Table2[[#This Row],[M1A]]))))</f>
        <v/>
      </c>
      <c r="J1757" s="37"/>
      <c r="K17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8" spans="1:15">
      <c r="A1758" s="33">
        <f>IF(Table2[[#This Row],[TT]]&lt;1,"",COUNT(A$2:A1757)+1)</f>
        <v>1728</v>
      </c>
      <c r="B1758" s="34" t="s">
        <v>1933</v>
      </c>
      <c r="C1758" s="35">
        <v>10</v>
      </c>
      <c r="D1758" s="35" t="s">
        <v>86</v>
      </c>
      <c r="E17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758" s="36" t="str">
        <f>IF(Table2[[#This Row],[M1A]]="","",Table2[[#This Row],[M1A]]-Table2[[#This Row],[AWAL]])</f>
        <v/>
      </c>
      <c r="I1758" s="36" t="str">
        <f>IF(Table2[[#This Row],[M2A]]="","",SUM(Table2[[#This Row],[M2A]]-(IF(Table2[[#This Row],[M1A]]="",Table2[[#This Row],[AWAL]],Table2[[#This Row],[M1A]]))))</f>
        <v/>
      </c>
      <c r="J1758" s="37"/>
      <c r="K17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59" spans="1:15">
      <c r="A1759" s="33">
        <f>IF(Table2[[#This Row],[TT]]&lt;1,"",COUNT(A$2:A1758)+1)</f>
        <v>1729</v>
      </c>
      <c r="B1759" s="34" t="s">
        <v>1934</v>
      </c>
      <c r="C1759" s="35">
        <v>4</v>
      </c>
      <c r="D1759" s="35" t="s">
        <v>57</v>
      </c>
      <c r="E17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59" s="36" t="str">
        <f>IF(Table2[[#This Row],[M1A]]="","",Table2[[#This Row],[M1A]]-Table2[[#This Row],[AWAL]])</f>
        <v/>
      </c>
      <c r="I1759" s="36" t="str">
        <f>IF(Table2[[#This Row],[M2A]]="","",SUM(Table2[[#This Row],[M2A]]-(IF(Table2[[#This Row],[M1A]]="",Table2[[#This Row],[AWAL]],Table2[[#This Row],[M1A]]))))</f>
        <v/>
      </c>
      <c r="J1759" s="37"/>
      <c r="K17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0" spans="1:15">
      <c r="A1760" s="33">
        <f>IF(Table2[[#This Row],[TT]]&lt;1,"",COUNT(A$2:A1759)+1)</f>
        <v>1730</v>
      </c>
      <c r="B1760" s="34" t="s">
        <v>1935</v>
      </c>
      <c r="C1760" s="35">
        <v>1</v>
      </c>
      <c r="D1760" s="35" t="s">
        <v>91</v>
      </c>
      <c r="E17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60" s="36" t="str">
        <f>IF(Table2[[#This Row],[M1A]]="","",Table2[[#This Row],[M1A]]-Table2[[#This Row],[AWAL]])</f>
        <v/>
      </c>
      <c r="I1760" s="36" t="str">
        <f>IF(Table2[[#This Row],[M2A]]="","",SUM(Table2[[#This Row],[M2A]]-(IF(Table2[[#This Row],[M1A]]="",Table2[[#This Row],[AWAL]],Table2[[#This Row],[M1A]]))))</f>
        <v/>
      </c>
      <c r="J1760" s="37"/>
      <c r="K17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1" spans="1:15">
      <c r="A1761" s="33">
        <f>IF(Table2[[#This Row],[TT]]&lt;1,"",COUNT(A$2:A1760)+1)</f>
        <v>1731</v>
      </c>
      <c r="B1761" s="34" t="s">
        <v>1936</v>
      </c>
      <c r="C1761" s="35">
        <v>14</v>
      </c>
      <c r="D1761" s="35" t="s">
        <v>34</v>
      </c>
      <c r="E17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61" s="36" t="str">
        <f>IF(Table2[[#This Row],[M1A]]="","",Table2[[#This Row],[M1A]]-Table2[[#This Row],[AWAL]])</f>
        <v/>
      </c>
      <c r="I1761" s="36" t="str">
        <f>IF(Table2[[#This Row],[M2A]]="","",SUM(Table2[[#This Row],[M2A]]-(IF(Table2[[#This Row],[M1A]]="",Table2[[#This Row],[AWAL]],Table2[[#This Row],[M1A]]))))</f>
        <v/>
      </c>
      <c r="J1761" s="37"/>
      <c r="K17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2" spans="1:15">
      <c r="A1762" s="33">
        <f>IF(Table2[[#This Row],[TT]]&lt;1,"",COUNT(A$2:A1761)+1)</f>
        <v>1732</v>
      </c>
      <c r="B1762" s="34" t="s">
        <v>1937</v>
      </c>
      <c r="C1762" s="35">
        <v>13</v>
      </c>
      <c r="D1762" s="35" t="s">
        <v>34</v>
      </c>
      <c r="E17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762" s="36" t="str">
        <f>IF(Table2[[#This Row],[M1A]]="","",Table2[[#This Row],[M1A]]-Table2[[#This Row],[AWAL]])</f>
        <v/>
      </c>
      <c r="I1762" s="36" t="str">
        <f>IF(Table2[[#This Row],[M2A]]="","",SUM(Table2[[#This Row],[M2A]]-(IF(Table2[[#This Row],[M1A]]="",Table2[[#This Row],[AWAL]],Table2[[#This Row],[M1A]]))))</f>
        <v/>
      </c>
      <c r="J1762" s="37"/>
      <c r="K17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3" spans="1:15">
      <c r="A1763" s="33">
        <f>IF(Table2[[#This Row],[TT]]&lt;1,"",COUNT(A$2:A1762)+1)</f>
        <v>1733</v>
      </c>
      <c r="B1763" s="34" t="s">
        <v>1938</v>
      </c>
      <c r="C1763" s="35">
        <v>10</v>
      </c>
      <c r="D1763" s="35" t="s">
        <v>91</v>
      </c>
      <c r="E17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763" s="36" t="str">
        <f>IF(Table2[[#This Row],[M1A]]="","",Table2[[#This Row],[M1A]]-Table2[[#This Row],[AWAL]])</f>
        <v/>
      </c>
      <c r="I1763" s="36" t="str">
        <f>IF(Table2[[#This Row],[M2A]]="","",SUM(Table2[[#This Row],[M2A]]-(IF(Table2[[#This Row],[M1A]]="",Table2[[#This Row],[AWAL]],Table2[[#This Row],[M1A]]))))</f>
        <v/>
      </c>
      <c r="J1763" s="37"/>
      <c r="K17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4" spans="1:15">
      <c r="A1764" s="33">
        <f>IF(Table2[[#This Row],[TT]]&lt;1,"",COUNT(A$2:A1763)+1)</f>
        <v>1734</v>
      </c>
      <c r="B1764" s="41" t="s">
        <v>1939</v>
      </c>
      <c r="C1764" s="42">
        <v>8</v>
      </c>
      <c r="D1764" s="42" t="s">
        <v>91</v>
      </c>
      <c r="E17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764" s="36" t="str">
        <f>IF(Table2[[#This Row],[M1A]]="","",Table2[[#This Row],[M1A]]-Table2[[#This Row],[AWAL]])</f>
        <v/>
      </c>
      <c r="I1764" s="36" t="str">
        <f>IF(Table2[[#This Row],[M2A]]="","",SUM(Table2[[#This Row],[M2A]]-(IF(Table2[[#This Row],[M1A]]="",Table2[[#This Row],[AWAL]],Table2[[#This Row],[M1A]]))))</f>
        <v/>
      </c>
      <c r="J1764" s="37"/>
      <c r="K17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5" spans="1:15">
      <c r="A1765" s="33">
        <f>IF(Table2[[#This Row],[TT]]&lt;1,"",COUNT(A$2:A1764)+1)</f>
        <v>1735</v>
      </c>
      <c r="B1765" s="41" t="s">
        <v>2989</v>
      </c>
      <c r="C1765" s="42">
        <v>8</v>
      </c>
      <c r="D1765" s="42" t="s">
        <v>2921</v>
      </c>
      <c r="E17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765" s="36">
        <v>7</v>
      </c>
      <c r="G1765" s="36">
        <f>IF(Table2[[#This Row],[M1A]]="","",Table2[[#This Row],[M1A]]-Table2[[#This Row],[AWAL]])</f>
        <v>-1</v>
      </c>
      <c r="I1765" s="36" t="str">
        <f>IF(Table2[[#This Row],[M2A]]="","",SUM(Table2[[#This Row],[M2A]]-(IF(Table2[[#This Row],[M1A]]="",Table2[[#This Row],[AWAL]],Table2[[#This Row],[M1A]]))))</f>
        <v/>
      </c>
      <c r="J1765" s="37"/>
      <c r="K17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66" spans="1:15">
      <c r="A1766" s="33">
        <f>IF(Table2[[#This Row],[TT]]&lt;1,"",COUNT(A$2:A1765)+1)</f>
        <v>1736</v>
      </c>
      <c r="B1766" s="34" t="s">
        <v>1940</v>
      </c>
      <c r="C1766" s="35">
        <v>3</v>
      </c>
      <c r="D1766" s="35" t="s">
        <v>91</v>
      </c>
      <c r="E17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66" s="36" t="str">
        <f>IF(Table2[[#This Row],[M1A]]="","",Table2[[#This Row],[M1A]]-Table2[[#This Row],[AWAL]])</f>
        <v/>
      </c>
      <c r="I1766" s="36" t="str">
        <f>IF(Table2[[#This Row],[M2A]]="","",SUM(Table2[[#This Row],[M2A]]-(IF(Table2[[#This Row],[M1A]]="",Table2[[#This Row],[AWAL]],Table2[[#This Row],[M1A]]))))</f>
        <v/>
      </c>
      <c r="J1766" s="37"/>
      <c r="K17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7" spans="1:15">
      <c r="A1767" s="33">
        <f>IF(Table2[[#This Row],[TT]]&lt;1,"",COUNT(A$2:A1766)+1)</f>
        <v>1737</v>
      </c>
      <c r="B1767" s="34" t="s">
        <v>1941</v>
      </c>
      <c r="C1767" s="35">
        <v>7</v>
      </c>
      <c r="D1767" s="35" t="s">
        <v>91</v>
      </c>
      <c r="E17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67" s="36" t="str">
        <f>IF(Table2[[#This Row],[M1A]]="","",Table2[[#This Row],[M1A]]-Table2[[#This Row],[AWAL]])</f>
        <v/>
      </c>
      <c r="I1767" s="36" t="str">
        <f>IF(Table2[[#This Row],[M2A]]="","",SUM(Table2[[#This Row],[M2A]]-(IF(Table2[[#This Row],[M1A]]="",Table2[[#This Row],[AWAL]],Table2[[#This Row],[M1A]]))))</f>
        <v/>
      </c>
      <c r="J1767" s="37"/>
      <c r="K17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8" spans="1:15">
      <c r="A1768" s="33">
        <f>IF(Table2[[#This Row],[TT]]&lt;1,"",COUNT(A$2:A1767)+1)</f>
        <v>1738</v>
      </c>
      <c r="B1768" s="34" t="s">
        <v>1942</v>
      </c>
      <c r="C1768" s="35">
        <v>18</v>
      </c>
      <c r="D1768" s="35" t="s">
        <v>91</v>
      </c>
      <c r="E17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768" s="36" t="str">
        <f>IF(Table2[[#This Row],[M1A]]="","",Table2[[#This Row],[M1A]]-Table2[[#This Row],[AWAL]])</f>
        <v/>
      </c>
      <c r="I1768" s="36" t="str">
        <f>IF(Table2[[#This Row],[M2A]]="","",SUM(Table2[[#This Row],[M2A]]-(IF(Table2[[#This Row],[M1A]]="",Table2[[#This Row],[AWAL]],Table2[[#This Row],[M1A]]))))</f>
        <v/>
      </c>
      <c r="J1768" s="37"/>
      <c r="K17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69" spans="1:15">
      <c r="A1769" s="33">
        <f>IF(Table2[[#This Row],[TT]]&lt;1,"",COUNT(A$2:A1768)+1)</f>
        <v>1739</v>
      </c>
      <c r="B1769" s="34" t="s">
        <v>2656</v>
      </c>
      <c r="C1769" s="35">
        <v>6</v>
      </c>
      <c r="D1769" s="35" t="s">
        <v>2921</v>
      </c>
      <c r="E17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69" s="36" t="str">
        <f>IF(Table2[[#This Row],[M1A]]="","",Table2[[#This Row],[M1A]]-Table2[[#This Row],[AWAL]])</f>
        <v/>
      </c>
      <c r="I1769" s="36" t="str">
        <f>IF(Table2[[#This Row],[M2A]]="","",SUM(Table2[[#This Row],[M2A]]-(IF(Table2[[#This Row],[M1A]]="",Table2[[#This Row],[AWAL]],Table2[[#This Row],[M1A]]))))</f>
        <v/>
      </c>
      <c r="J1769" s="37"/>
      <c r="K17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0" spans="1:15">
      <c r="A1770" s="33">
        <f>IF(Table2[[#This Row],[TT]]&lt;1,"",COUNT(A$2:A1769)+1)</f>
        <v>1740</v>
      </c>
      <c r="B1770" s="34" t="s">
        <v>1943</v>
      </c>
      <c r="C1770" s="35">
        <v>11</v>
      </c>
      <c r="D1770" s="35" t="s">
        <v>91</v>
      </c>
      <c r="E17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770" s="36" t="str">
        <f>IF(Table2[[#This Row],[M1A]]="","",Table2[[#This Row],[M1A]]-Table2[[#This Row],[AWAL]])</f>
        <v/>
      </c>
      <c r="I1770" s="36" t="str">
        <f>IF(Table2[[#This Row],[M2A]]="","",SUM(Table2[[#This Row],[M2A]]-(IF(Table2[[#This Row],[M1A]]="",Table2[[#This Row],[AWAL]],Table2[[#This Row],[M1A]]))))</f>
        <v/>
      </c>
      <c r="J1770" s="37"/>
      <c r="K17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1" spans="1:15">
      <c r="A1771" s="33">
        <f>IF(Table2[[#This Row],[TT]]&lt;1,"",COUNT(A$2:A1770)+1)</f>
        <v>1741</v>
      </c>
      <c r="B1771" s="34" t="s">
        <v>1944</v>
      </c>
      <c r="C1771" s="35">
        <v>9</v>
      </c>
      <c r="D1771" s="35" t="s">
        <v>91</v>
      </c>
      <c r="E17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771" s="36" t="str">
        <f>IF(Table2[[#This Row],[M1A]]="","",Table2[[#This Row],[M1A]]-Table2[[#This Row],[AWAL]])</f>
        <v/>
      </c>
      <c r="I1771" s="36" t="str">
        <f>IF(Table2[[#This Row],[M2A]]="","",SUM(Table2[[#This Row],[M2A]]-(IF(Table2[[#This Row],[M1A]]="",Table2[[#This Row],[AWAL]],Table2[[#This Row],[M1A]]))))</f>
        <v/>
      </c>
      <c r="J1771" s="37"/>
      <c r="K17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2" spans="1:15">
      <c r="A1772" s="33">
        <f>IF(Table2[[#This Row],[TT]]&lt;1,"",COUNT(A$2:A1771)+1)</f>
        <v>1742</v>
      </c>
      <c r="B1772" s="34" t="s">
        <v>1945</v>
      </c>
      <c r="C1772" s="35">
        <v>5</v>
      </c>
      <c r="D1772" s="35" t="s">
        <v>91</v>
      </c>
      <c r="E17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72" s="36" t="str">
        <f>IF(Table2[[#This Row],[M1A]]="","",Table2[[#This Row],[M1A]]-Table2[[#This Row],[AWAL]])</f>
        <v/>
      </c>
      <c r="I1772" s="36" t="str">
        <f>IF(Table2[[#This Row],[M2A]]="","",SUM(Table2[[#This Row],[M2A]]-(IF(Table2[[#This Row],[M1A]]="",Table2[[#This Row],[AWAL]],Table2[[#This Row],[M1A]]))))</f>
        <v/>
      </c>
      <c r="J1772" s="37"/>
      <c r="K17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3" spans="1:15">
      <c r="A1773" s="33">
        <f>IF(Table2[[#This Row],[TT]]&lt;1,"",COUNT(A$2:A1772)+1)</f>
        <v>1743</v>
      </c>
      <c r="B1773" s="34" t="s">
        <v>1946</v>
      </c>
      <c r="C1773" s="35">
        <v>13</v>
      </c>
      <c r="D1773" s="35" t="s">
        <v>91</v>
      </c>
      <c r="E17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773" s="36" t="str">
        <f>IF(Table2[[#This Row],[M1A]]="","",Table2[[#This Row],[M1A]]-Table2[[#This Row],[AWAL]])</f>
        <v/>
      </c>
      <c r="I1773" s="36" t="str">
        <f>IF(Table2[[#This Row],[M2A]]="","",SUM(Table2[[#This Row],[M2A]]-(IF(Table2[[#This Row],[M1A]]="",Table2[[#This Row],[AWAL]],Table2[[#This Row],[M1A]]))))</f>
        <v/>
      </c>
      <c r="J1773" s="37"/>
      <c r="K17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4" spans="1:15">
      <c r="A1774" s="33">
        <f>IF(Table2[[#This Row],[TT]]&lt;1,"",COUNT(A$2:A1773)+1)</f>
        <v>1744</v>
      </c>
      <c r="B1774" s="34" t="s">
        <v>2655</v>
      </c>
      <c r="C1774" s="35">
        <v>8</v>
      </c>
      <c r="D1774" s="35" t="s">
        <v>2921</v>
      </c>
      <c r="E17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774" s="36" t="str">
        <f>IF(Table2[[#This Row],[M1A]]="","",Table2[[#This Row],[M1A]]-Table2[[#This Row],[AWAL]])</f>
        <v/>
      </c>
      <c r="I1774" s="36" t="str">
        <f>IF(Table2[[#This Row],[M2A]]="","",SUM(Table2[[#This Row],[M2A]]-(IF(Table2[[#This Row],[M1A]]="",Table2[[#This Row],[AWAL]],Table2[[#This Row],[M1A]]))))</f>
        <v/>
      </c>
      <c r="J1774" s="37"/>
      <c r="K17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5" spans="1:15">
      <c r="A1775" s="33" t="str">
        <f>IF(Table2[[#This Row],[TT]]&lt;1,"",COUNT(A$2:A1774)+1)</f>
        <v/>
      </c>
      <c r="B1775" s="34" t="s">
        <v>1947</v>
      </c>
      <c r="C1775" s="35">
        <v>3</v>
      </c>
      <c r="D1775" s="35" t="s">
        <v>91</v>
      </c>
      <c r="E17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75" s="36">
        <v>0</v>
      </c>
      <c r="G1775" s="36">
        <f>IF(Table2[[#This Row],[M1A]]="","",Table2[[#This Row],[M1A]]-Table2[[#This Row],[AWAL]])</f>
        <v>-3</v>
      </c>
      <c r="I1775" s="36" t="str">
        <f>IF(Table2[[#This Row],[M2A]]="","",SUM(Table2[[#This Row],[M2A]]-(IF(Table2[[#This Row],[M1A]]="",Table2[[#This Row],[AWAL]],Table2[[#This Row],[M1A]]))))</f>
        <v/>
      </c>
      <c r="J1775" s="37"/>
      <c r="K17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M1:H(-3)  </v>
      </c>
      <c r="O17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776" spans="1:15">
      <c r="A1776" s="33">
        <f>IF(Table2[[#This Row],[TT]]&lt;1,"",COUNT(A$2:A1775)+1)</f>
        <v>1745</v>
      </c>
      <c r="B1776" s="34" t="s">
        <v>2990</v>
      </c>
      <c r="C1776" s="35">
        <v>9</v>
      </c>
      <c r="D1776" s="35" t="s">
        <v>2921</v>
      </c>
      <c r="E17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1776" s="36">
        <v>8</v>
      </c>
      <c r="G1776" s="36">
        <f>IF(Table2[[#This Row],[M1A]]="","",Table2[[#This Row],[M1A]]-Table2[[#This Row],[AWAL]])</f>
        <v>-1</v>
      </c>
      <c r="I1776" s="36" t="str">
        <f>IF(Table2[[#This Row],[M2A]]="","",SUM(Table2[[#This Row],[M2A]]-(IF(Table2[[#This Row],[M1A]]="",Table2[[#This Row],[AWAL]],Table2[[#This Row],[M1A]]))))</f>
        <v/>
      </c>
      <c r="J1776" s="37"/>
      <c r="K17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7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777" spans="1:15">
      <c r="A1777" s="33">
        <f>IF(Table2[[#This Row],[TT]]&lt;1,"",COUNT(A$2:A1776)+1)</f>
        <v>1746</v>
      </c>
      <c r="B1777" s="34" t="s">
        <v>1948</v>
      </c>
      <c r="C1777" s="35">
        <v>2</v>
      </c>
      <c r="D1777" s="35" t="s">
        <v>32</v>
      </c>
      <c r="E17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77" s="36" t="str">
        <f>IF(Table2[[#This Row],[M1A]]="","",Table2[[#This Row],[M1A]]-Table2[[#This Row],[AWAL]])</f>
        <v/>
      </c>
      <c r="I1777" s="36" t="str">
        <f>IF(Table2[[#This Row],[M2A]]="","",SUM(Table2[[#This Row],[M2A]]-(IF(Table2[[#This Row],[M1A]]="",Table2[[#This Row],[AWAL]],Table2[[#This Row],[M1A]]))))</f>
        <v/>
      </c>
      <c r="J1777" s="37"/>
      <c r="K17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8" spans="1:15">
      <c r="A1778" s="33">
        <f>IF(Table2[[#This Row],[TT]]&lt;1,"",COUNT(A$2:A1777)+1)</f>
        <v>1747</v>
      </c>
      <c r="B1778" s="34" t="s">
        <v>1949</v>
      </c>
      <c r="C1778" s="35">
        <v>3</v>
      </c>
      <c r="D1778" s="35" t="s">
        <v>153</v>
      </c>
      <c r="E17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78" s="36" t="str">
        <f>IF(Table2[[#This Row],[M1A]]="","",Table2[[#This Row],[M1A]]-Table2[[#This Row],[AWAL]])</f>
        <v/>
      </c>
      <c r="I1778" s="36" t="str">
        <f>IF(Table2[[#This Row],[M2A]]="","",SUM(Table2[[#This Row],[M2A]]-(IF(Table2[[#This Row],[M1A]]="",Table2[[#This Row],[AWAL]],Table2[[#This Row],[M1A]]))))</f>
        <v/>
      </c>
      <c r="J1778" s="37"/>
      <c r="K17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79" spans="1:15">
      <c r="A1779" s="33">
        <f>IF(Table2[[#This Row],[TT]]&lt;1,"",COUNT(A$2:A1778)+1)</f>
        <v>1748</v>
      </c>
      <c r="B1779" s="34" t="s">
        <v>1950</v>
      </c>
      <c r="C1779" s="35">
        <v>14</v>
      </c>
      <c r="D1779" s="35" t="s">
        <v>120</v>
      </c>
      <c r="E17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79" s="36" t="str">
        <f>IF(Table2[[#This Row],[M1A]]="","",Table2[[#This Row],[M1A]]-Table2[[#This Row],[AWAL]])</f>
        <v/>
      </c>
      <c r="I1779" s="36" t="str">
        <f>IF(Table2[[#This Row],[M2A]]="","",SUM(Table2[[#This Row],[M2A]]-(IF(Table2[[#This Row],[M1A]]="",Table2[[#This Row],[AWAL]],Table2[[#This Row],[M1A]]))))</f>
        <v/>
      </c>
      <c r="J1779" s="37"/>
      <c r="K17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0" spans="1:15">
      <c r="A1780" s="33">
        <f>IF(Table2[[#This Row],[TT]]&lt;1,"",COUNT(A$2:A1779)+1)</f>
        <v>1749</v>
      </c>
      <c r="B1780" s="34" t="s">
        <v>1951</v>
      </c>
      <c r="C1780" s="35">
        <v>2</v>
      </c>
      <c r="D1780" s="35" t="s">
        <v>135</v>
      </c>
      <c r="E17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80" s="36" t="str">
        <f>IF(Table2[[#This Row],[M1A]]="","",Table2[[#This Row],[M1A]]-Table2[[#This Row],[AWAL]])</f>
        <v/>
      </c>
      <c r="I1780" s="36" t="str">
        <f>IF(Table2[[#This Row],[M2A]]="","",SUM(Table2[[#This Row],[M2A]]-(IF(Table2[[#This Row],[M1A]]="",Table2[[#This Row],[AWAL]],Table2[[#This Row],[M1A]]))))</f>
        <v/>
      </c>
      <c r="J1780" s="37"/>
      <c r="K17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1" spans="1:15">
      <c r="A1781" s="33">
        <f>IF(Table2[[#This Row],[TT]]&lt;1,"",COUNT(A$2:A1780)+1)</f>
        <v>1750</v>
      </c>
      <c r="B1781" s="34" t="s">
        <v>1952</v>
      </c>
      <c r="C1781" s="35">
        <v>3</v>
      </c>
      <c r="D1781" s="35">
        <v>288</v>
      </c>
      <c r="E17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81" s="36" t="str">
        <f>IF(Table2[[#This Row],[M1A]]="","",Table2[[#This Row],[M1A]]-Table2[[#This Row],[AWAL]])</f>
        <v/>
      </c>
      <c r="I1781" s="36" t="str">
        <f>IF(Table2[[#This Row],[M2A]]="","",SUM(Table2[[#This Row],[M2A]]-(IF(Table2[[#This Row],[M1A]]="",Table2[[#This Row],[AWAL]],Table2[[#This Row],[M1A]]))))</f>
        <v/>
      </c>
      <c r="J1781" s="37"/>
      <c r="K17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2" spans="1:15">
      <c r="A1782" s="33">
        <f>IF(Table2[[#This Row],[TT]]&lt;1,"",COUNT(A$2:A1781)+1)</f>
        <v>1751</v>
      </c>
      <c r="B1782" s="34" t="s">
        <v>1953</v>
      </c>
      <c r="C1782" s="35">
        <v>1</v>
      </c>
      <c r="D1782" s="35" t="s">
        <v>1716</v>
      </c>
      <c r="E17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82" s="36" t="str">
        <f>IF(Table2[[#This Row],[M1A]]="","",Table2[[#This Row],[M1A]]-Table2[[#This Row],[AWAL]])</f>
        <v/>
      </c>
      <c r="I1782" s="36" t="str">
        <f>IF(Table2[[#This Row],[M2A]]="","",SUM(Table2[[#This Row],[M2A]]-(IF(Table2[[#This Row],[M1A]]="",Table2[[#This Row],[AWAL]],Table2[[#This Row],[M1A]]))))</f>
        <v/>
      </c>
      <c r="J1782" s="37"/>
      <c r="K17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3" spans="1:15">
      <c r="A1783" s="33">
        <f>IF(Table2[[#This Row],[TT]]&lt;1,"",COUNT(A$2:A1782)+1)</f>
        <v>1752</v>
      </c>
      <c r="B1783" s="34" t="s">
        <v>1954</v>
      </c>
      <c r="C1783" s="35">
        <v>2</v>
      </c>
      <c r="D1783" s="35" t="s">
        <v>1377</v>
      </c>
      <c r="E17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83" s="36" t="str">
        <f>IF(Table2[[#This Row],[M1A]]="","",Table2[[#This Row],[M1A]]-Table2[[#This Row],[AWAL]])</f>
        <v/>
      </c>
      <c r="I1783" s="36" t="str">
        <f>IF(Table2[[#This Row],[M2A]]="","",SUM(Table2[[#This Row],[M2A]]-(IF(Table2[[#This Row],[M1A]]="",Table2[[#This Row],[AWAL]],Table2[[#This Row],[M1A]]))))</f>
        <v/>
      </c>
      <c r="J1783" s="37"/>
      <c r="K17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4" spans="1:15">
      <c r="A1784" s="33">
        <f>IF(Table2[[#This Row],[TT]]&lt;1,"",COUNT(A$2:A1783)+1)</f>
        <v>1753</v>
      </c>
      <c r="B1784" s="34" t="s">
        <v>1955</v>
      </c>
      <c r="C1784" s="35">
        <v>4</v>
      </c>
      <c r="D1784" s="35" t="s">
        <v>57</v>
      </c>
      <c r="E17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84" s="36" t="str">
        <f>IF(Table2[[#This Row],[M1A]]="","",Table2[[#This Row],[M1A]]-Table2[[#This Row],[AWAL]])</f>
        <v/>
      </c>
      <c r="I1784" s="36" t="str">
        <f>IF(Table2[[#This Row],[M2A]]="","",SUM(Table2[[#This Row],[M2A]]-(IF(Table2[[#This Row],[M1A]]="",Table2[[#This Row],[AWAL]],Table2[[#This Row],[M1A]]))))</f>
        <v/>
      </c>
      <c r="J1784" s="37"/>
      <c r="K17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5" spans="1:15">
      <c r="A1785" s="33">
        <f>IF(Table2[[#This Row],[TT]]&lt;1,"",COUNT(A$2:A1784)+1)</f>
        <v>1754</v>
      </c>
      <c r="B1785" s="34" t="s">
        <v>1956</v>
      </c>
      <c r="C1785" s="35">
        <v>4</v>
      </c>
      <c r="D1785" s="35">
        <v>240</v>
      </c>
      <c r="E17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85" s="36" t="str">
        <f>IF(Table2[[#This Row],[M1A]]="","",Table2[[#This Row],[M1A]]-Table2[[#This Row],[AWAL]])</f>
        <v/>
      </c>
      <c r="I1785" s="36" t="str">
        <f>IF(Table2[[#This Row],[M2A]]="","",SUM(Table2[[#This Row],[M2A]]-(IF(Table2[[#This Row],[M1A]]="",Table2[[#This Row],[AWAL]],Table2[[#This Row],[M1A]]))))</f>
        <v/>
      </c>
      <c r="J1785" s="37"/>
      <c r="K17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6" spans="1:15">
      <c r="A1786" s="33">
        <f>IF(Table2[[#This Row],[TT]]&lt;1,"",COUNT(A$2:A1785)+1)</f>
        <v>1755</v>
      </c>
      <c r="B1786" s="34" t="s">
        <v>1957</v>
      </c>
      <c r="C1786" s="35">
        <v>37</v>
      </c>
      <c r="D1786" s="35">
        <v>144</v>
      </c>
      <c r="E17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786" s="36" t="str">
        <f>IF(Table2[[#This Row],[M1A]]="","",Table2[[#This Row],[M1A]]-Table2[[#This Row],[AWAL]])</f>
        <v/>
      </c>
      <c r="I1786" s="36" t="str">
        <f>IF(Table2[[#This Row],[M2A]]="","",SUM(Table2[[#This Row],[M2A]]-(IF(Table2[[#This Row],[M1A]]="",Table2[[#This Row],[AWAL]],Table2[[#This Row],[M1A]]))))</f>
        <v/>
      </c>
      <c r="J1786" s="37"/>
      <c r="K17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7" spans="1:15">
      <c r="A1787" s="33">
        <f>IF(Table2[[#This Row],[TT]]&lt;1,"",COUNT(A$2:A1786)+1)</f>
        <v>1756</v>
      </c>
      <c r="B1787" s="34" t="s">
        <v>1958</v>
      </c>
      <c r="C1787" s="35">
        <v>1</v>
      </c>
      <c r="D1787" s="35" t="s">
        <v>839</v>
      </c>
      <c r="E17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87" s="36" t="str">
        <f>IF(Table2[[#This Row],[M1A]]="","",Table2[[#This Row],[M1A]]-Table2[[#This Row],[AWAL]])</f>
        <v/>
      </c>
      <c r="I1787" s="36" t="str">
        <f>IF(Table2[[#This Row],[M2A]]="","",SUM(Table2[[#This Row],[M2A]]-(IF(Table2[[#This Row],[M1A]]="",Table2[[#This Row],[AWAL]],Table2[[#This Row],[M1A]]))))</f>
        <v/>
      </c>
      <c r="J1787" s="37"/>
      <c r="K17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8" spans="1:15">
      <c r="A1788" s="33">
        <f>IF(Table2[[#This Row],[TT]]&lt;1,"",COUNT(A$2:A1787)+1)</f>
        <v>1757</v>
      </c>
      <c r="B1788" s="34" t="s">
        <v>1959</v>
      </c>
      <c r="C1788" s="35">
        <v>2</v>
      </c>
      <c r="D1788" s="35" t="s">
        <v>91</v>
      </c>
      <c r="E17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88" s="36" t="str">
        <f>IF(Table2[[#This Row],[M1A]]="","",Table2[[#This Row],[M1A]]-Table2[[#This Row],[AWAL]])</f>
        <v/>
      </c>
      <c r="I1788" s="36" t="str">
        <f>IF(Table2[[#This Row],[M2A]]="","",SUM(Table2[[#This Row],[M2A]]-(IF(Table2[[#This Row],[M1A]]="",Table2[[#This Row],[AWAL]],Table2[[#This Row],[M1A]]))))</f>
        <v/>
      </c>
      <c r="J1788" s="37"/>
      <c r="K17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89" spans="1:15">
      <c r="A1789" s="33">
        <f>IF(Table2[[#This Row],[TT]]&lt;1,"",COUNT(A$2:A1788)+1)</f>
        <v>1758</v>
      </c>
      <c r="B1789" s="34" t="s">
        <v>1960</v>
      </c>
      <c r="C1789" s="35">
        <v>7</v>
      </c>
      <c r="D1789" s="35" t="s">
        <v>57</v>
      </c>
      <c r="E17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89" s="36" t="str">
        <f>IF(Table2[[#This Row],[M1A]]="","",Table2[[#This Row],[M1A]]-Table2[[#This Row],[AWAL]])</f>
        <v/>
      </c>
      <c r="I1789" s="36" t="str">
        <f>IF(Table2[[#This Row],[M2A]]="","",SUM(Table2[[#This Row],[M2A]]-(IF(Table2[[#This Row],[M1A]]="",Table2[[#This Row],[AWAL]],Table2[[#This Row],[M1A]]))))</f>
        <v/>
      </c>
      <c r="J1789" s="37"/>
      <c r="K17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0" spans="1:15">
      <c r="A1790" s="33">
        <f>IF(Table2[[#This Row],[TT]]&lt;1,"",COUNT(A$2:A1789)+1)</f>
        <v>1759</v>
      </c>
      <c r="B1790" s="34" t="s">
        <v>1961</v>
      </c>
      <c r="C1790" s="35">
        <v>14</v>
      </c>
      <c r="D1790" s="35" t="s">
        <v>67</v>
      </c>
      <c r="E17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90" s="36" t="str">
        <f>IF(Table2[[#This Row],[M1A]]="","",Table2[[#This Row],[M1A]]-Table2[[#This Row],[AWAL]])</f>
        <v/>
      </c>
      <c r="I1790" s="36" t="str">
        <f>IF(Table2[[#This Row],[M2A]]="","",SUM(Table2[[#This Row],[M2A]]-(IF(Table2[[#This Row],[M1A]]="",Table2[[#This Row],[AWAL]],Table2[[#This Row],[M1A]]))))</f>
        <v/>
      </c>
      <c r="J1790" s="37"/>
      <c r="K17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1" spans="1:15">
      <c r="A1791" s="33">
        <f>IF(Table2[[#This Row],[TT]]&lt;1,"",COUNT(A$2:A1790)+1)</f>
        <v>1760</v>
      </c>
      <c r="B1791" s="34" t="s">
        <v>1962</v>
      </c>
      <c r="C1791" s="35">
        <v>14</v>
      </c>
      <c r="D1791" s="35" t="s">
        <v>43</v>
      </c>
      <c r="E17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91" s="36" t="str">
        <f>IF(Table2[[#This Row],[M1A]]="","",Table2[[#This Row],[M1A]]-Table2[[#This Row],[AWAL]])</f>
        <v/>
      </c>
      <c r="I1791" s="36" t="str">
        <f>IF(Table2[[#This Row],[M2A]]="","",SUM(Table2[[#This Row],[M2A]]-(IF(Table2[[#This Row],[M1A]]="",Table2[[#This Row],[AWAL]],Table2[[#This Row],[M1A]]))))</f>
        <v/>
      </c>
      <c r="J1791" s="37"/>
      <c r="K17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2" spans="1:15">
      <c r="A1792" s="33">
        <f>IF(Table2[[#This Row],[TT]]&lt;1,"",COUNT(A$2:A1791)+1)</f>
        <v>1761</v>
      </c>
      <c r="B1792" s="34" t="s">
        <v>1963</v>
      </c>
      <c r="C1792" s="35">
        <v>12</v>
      </c>
      <c r="D1792" s="35" t="s">
        <v>829</v>
      </c>
      <c r="E17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792" s="36" t="str">
        <f>IF(Table2[[#This Row],[M1A]]="","",Table2[[#This Row],[M1A]]-Table2[[#This Row],[AWAL]])</f>
        <v/>
      </c>
      <c r="I1792" s="36" t="str">
        <f>IF(Table2[[#This Row],[M2A]]="","",SUM(Table2[[#This Row],[M2A]]-(IF(Table2[[#This Row],[M1A]]="",Table2[[#This Row],[AWAL]],Table2[[#This Row],[M1A]]))))</f>
        <v/>
      </c>
      <c r="J1792" s="37"/>
      <c r="K17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3" spans="1:15">
      <c r="A1793" s="33">
        <f>IF(Table2[[#This Row],[TT]]&lt;1,"",COUNT(A$2:A1792)+1)</f>
        <v>1762</v>
      </c>
      <c r="B1793" s="34" t="s">
        <v>1964</v>
      </c>
      <c r="C1793" s="35">
        <v>7</v>
      </c>
      <c r="D1793" s="35" t="s">
        <v>67</v>
      </c>
      <c r="E17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93" s="36" t="str">
        <f>IF(Table2[[#This Row],[M1A]]="","",Table2[[#This Row],[M1A]]-Table2[[#This Row],[AWAL]])</f>
        <v/>
      </c>
      <c r="I1793" s="36" t="str">
        <f>IF(Table2[[#This Row],[M2A]]="","",SUM(Table2[[#This Row],[M2A]]-(IF(Table2[[#This Row],[M1A]]="",Table2[[#This Row],[AWAL]],Table2[[#This Row],[M1A]]))))</f>
        <v/>
      </c>
      <c r="J1793" s="37"/>
      <c r="K17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4" spans="1:15">
      <c r="A1794" s="33">
        <f>IF(Table2[[#This Row],[TT]]&lt;1,"",COUNT(A$2:A1793)+1)</f>
        <v>1763</v>
      </c>
      <c r="B1794" s="34" t="s">
        <v>1965</v>
      </c>
      <c r="C1794" s="35">
        <v>4</v>
      </c>
      <c r="D1794" s="35" t="s">
        <v>554</v>
      </c>
      <c r="E17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94" s="36" t="str">
        <f>IF(Table2[[#This Row],[M1A]]="","",Table2[[#This Row],[M1A]]-Table2[[#This Row],[AWAL]])</f>
        <v/>
      </c>
      <c r="I1794" s="36" t="str">
        <f>IF(Table2[[#This Row],[M2A]]="","",SUM(Table2[[#This Row],[M2A]]-(IF(Table2[[#This Row],[M1A]]="",Table2[[#This Row],[AWAL]],Table2[[#This Row],[M1A]]))))</f>
        <v/>
      </c>
      <c r="J1794" s="37"/>
      <c r="K17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5" spans="1:15">
      <c r="A1795" s="33">
        <f>IF(Table2[[#This Row],[TT]]&lt;1,"",COUNT(A$2:A1794)+1)</f>
        <v>1764</v>
      </c>
      <c r="B1795" s="34" t="s">
        <v>1966</v>
      </c>
      <c r="C1795" s="35">
        <v>4</v>
      </c>
      <c r="D1795" s="35" t="s">
        <v>67</v>
      </c>
      <c r="E17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95" s="36" t="str">
        <f>IF(Table2[[#This Row],[M1A]]="","",Table2[[#This Row],[M1A]]-Table2[[#This Row],[AWAL]])</f>
        <v/>
      </c>
      <c r="I1795" s="36" t="str">
        <f>IF(Table2[[#This Row],[M2A]]="","",SUM(Table2[[#This Row],[M2A]]-(IF(Table2[[#This Row],[M1A]]="",Table2[[#This Row],[AWAL]],Table2[[#This Row],[M1A]]))))</f>
        <v/>
      </c>
      <c r="J1795" s="37"/>
      <c r="K17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6" spans="1:15">
      <c r="A1796" s="33">
        <f>IF(Table2[[#This Row],[TT]]&lt;1,"",COUNT(A$2:A1795)+1)</f>
        <v>1765</v>
      </c>
      <c r="B1796" s="34" t="s">
        <v>1967</v>
      </c>
      <c r="C1796" s="35">
        <v>12</v>
      </c>
      <c r="D1796" s="35" t="s">
        <v>106</v>
      </c>
      <c r="E17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796" s="36" t="str">
        <f>IF(Table2[[#This Row],[M1A]]="","",Table2[[#This Row],[M1A]]-Table2[[#This Row],[AWAL]])</f>
        <v/>
      </c>
      <c r="I1796" s="36" t="str">
        <f>IF(Table2[[#This Row],[M2A]]="","",SUM(Table2[[#This Row],[M2A]]-(IF(Table2[[#This Row],[M1A]]="",Table2[[#This Row],[AWAL]],Table2[[#This Row],[M1A]]))))</f>
        <v/>
      </c>
      <c r="J1796" s="37"/>
      <c r="K17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7" spans="1:15">
      <c r="A1797" s="33">
        <f>IF(Table2[[#This Row],[TT]]&lt;1,"",COUNT(A$2:A1796)+1)</f>
        <v>1766</v>
      </c>
      <c r="B1797" s="34" t="s">
        <v>1968</v>
      </c>
      <c r="C1797" s="35">
        <v>5</v>
      </c>
      <c r="D1797" s="35" t="s">
        <v>106</v>
      </c>
      <c r="E17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97" s="36" t="str">
        <f>IF(Table2[[#This Row],[M1A]]="","",Table2[[#This Row],[M1A]]-Table2[[#This Row],[AWAL]])</f>
        <v/>
      </c>
      <c r="I1797" s="36" t="str">
        <f>IF(Table2[[#This Row],[M2A]]="","",SUM(Table2[[#This Row],[M2A]]-(IF(Table2[[#This Row],[M1A]]="",Table2[[#This Row],[AWAL]],Table2[[#This Row],[M1A]]))))</f>
        <v/>
      </c>
      <c r="J1797" s="37"/>
      <c r="K17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8" spans="1:15">
      <c r="A1798" s="33">
        <f>IF(Table2[[#This Row],[TT]]&lt;1,"",COUNT(A$2:A1797)+1)</f>
        <v>1767</v>
      </c>
      <c r="B1798" s="34" t="s">
        <v>1969</v>
      </c>
      <c r="C1798" s="35">
        <v>7</v>
      </c>
      <c r="D1798" s="35" t="s">
        <v>106</v>
      </c>
      <c r="E17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98" s="36" t="str">
        <f>IF(Table2[[#This Row],[M1A]]="","",Table2[[#This Row],[M1A]]-Table2[[#This Row],[AWAL]])</f>
        <v/>
      </c>
      <c r="I1798" s="36" t="str">
        <f>IF(Table2[[#This Row],[M2A]]="","",SUM(Table2[[#This Row],[M2A]]-(IF(Table2[[#This Row],[M1A]]="",Table2[[#This Row],[AWAL]],Table2[[#This Row],[M1A]]))))</f>
        <v/>
      </c>
      <c r="J1798" s="37"/>
      <c r="K17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799" spans="1:15">
      <c r="A1799" s="33">
        <f>IF(Table2[[#This Row],[TT]]&lt;1,"",COUNT(A$2:A1798)+1)</f>
        <v>1768</v>
      </c>
      <c r="B1799" s="34" t="s">
        <v>1970</v>
      </c>
      <c r="C1799" s="35">
        <v>12</v>
      </c>
      <c r="D1799" s="35" t="s">
        <v>67</v>
      </c>
      <c r="E17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799" s="36" t="str">
        <f>IF(Table2[[#This Row],[M1A]]="","",Table2[[#This Row],[M1A]]-Table2[[#This Row],[AWAL]])</f>
        <v/>
      </c>
      <c r="I1799" s="36" t="str">
        <f>IF(Table2[[#This Row],[M2A]]="","",SUM(Table2[[#This Row],[M2A]]-(IF(Table2[[#This Row],[M1A]]="",Table2[[#This Row],[AWAL]],Table2[[#This Row],[M1A]]))))</f>
        <v/>
      </c>
      <c r="J1799" s="37"/>
      <c r="K17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7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0" spans="1:15">
      <c r="A1800" s="33">
        <f>IF(Table2[[#This Row],[TT]]&lt;1,"",COUNT(A$2:A1799)+1)</f>
        <v>1769</v>
      </c>
      <c r="B1800" s="34" t="s">
        <v>1971</v>
      </c>
      <c r="C1800" s="35">
        <v>7</v>
      </c>
      <c r="D1800" s="35" t="s">
        <v>67</v>
      </c>
      <c r="E18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00" s="36" t="str">
        <f>IF(Table2[[#This Row],[M1A]]="","",Table2[[#This Row],[M1A]]-Table2[[#This Row],[AWAL]])</f>
        <v/>
      </c>
      <c r="I1800" s="36" t="str">
        <f>IF(Table2[[#This Row],[M2A]]="","",SUM(Table2[[#This Row],[M2A]]-(IF(Table2[[#This Row],[M1A]]="",Table2[[#This Row],[AWAL]],Table2[[#This Row],[M1A]]))))</f>
        <v/>
      </c>
      <c r="J1800" s="37"/>
      <c r="K18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1" spans="1:15">
      <c r="A1801" s="33">
        <f>IF(Table2[[#This Row],[TT]]&lt;1,"",COUNT(A$2:A1800)+1)</f>
        <v>1770</v>
      </c>
      <c r="B1801" s="34" t="s">
        <v>1972</v>
      </c>
      <c r="C1801" s="35">
        <v>6</v>
      </c>
      <c r="D1801" s="35" t="s">
        <v>64</v>
      </c>
      <c r="E18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01" s="36" t="str">
        <f>IF(Table2[[#This Row],[M1A]]="","",Table2[[#This Row],[M1A]]-Table2[[#This Row],[AWAL]])</f>
        <v/>
      </c>
      <c r="I1801" s="36" t="str">
        <f>IF(Table2[[#This Row],[M2A]]="","",SUM(Table2[[#This Row],[M2A]]-(IF(Table2[[#This Row],[M1A]]="",Table2[[#This Row],[AWAL]],Table2[[#This Row],[M1A]]))))</f>
        <v/>
      </c>
      <c r="J1801" s="37"/>
      <c r="K18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2" spans="1:15">
      <c r="A1802" s="33">
        <f>IF(Table2[[#This Row],[TT]]&lt;1,"",COUNT(A$2:A1801)+1)</f>
        <v>1771</v>
      </c>
      <c r="B1802" s="34" t="s">
        <v>1973</v>
      </c>
      <c r="C1802" s="35">
        <v>6</v>
      </c>
      <c r="D1802" s="35" t="s">
        <v>64</v>
      </c>
      <c r="E18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02" s="36" t="str">
        <f>IF(Table2[[#This Row],[M1A]]="","",Table2[[#This Row],[M1A]]-Table2[[#This Row],[AWAL]])</f>
        <v/>
      </c>
      <c r="I1802" s="36" t="str">
        <f>IF(Table2[[#This Row],[M2A]]="","",SUM(Table2[[#This Row],[M2A]]-(IF(Table2[[#This Row],[M1A]]="",Table2[[#This Row],[AWAL]],Table2[[#This Row],[M1A]]))))</f>
        <v/>
      </c>
      <c r="J1802" s="37"/>
      <c r="K18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3" spans="1:15">
      <c r="A1803" s="33">
        <f>IF(Table2[[#This Row],[TT]]&lt;1,"",COUNT(A$2:A1802)+1)</f>
        <v>1772</v>
      </c>
      <c r="B1803" s="50" t="s">
        <v>1974</v>
      </c>
      <c r="C1803" s="51">
        <v>4</v>
      </c>
      <c r="D1803" s="51" t="s">
        <v>347</v>
      </c>
      <c r="E18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03" s="36" t="str">
        <f>IF(Table2[[#This Row],[M1A]]="","",Table2[[#This Row],[M1A]]-Table2[[#This Row],[AWAL]])</f>
        <v/>
      </c>
      <c r="I1803" s="36" t="str">
        <f>IF(Table2[[#This Row],[M2A]]="","",SUM(Table2[[#This Row],[M2A]]-(IF(Table2[[#This Row],[M1A]]="",Table2[[#This Row],[AWAL]],Table2[[#This Row],[M1A]]))))</f>
        <v/>
      </c>
      <c r="J1803" s="37"/>
      <c r="K18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4" spans="1:15">
      <c r="A1804" s="33">
        <f>IF(Table2[[#This Row],[TT]]&lt;1,"",COUNT(A$2:A1803)+1)</f>
        <v>1773</v>
      </c>
      <c r="B1804" s="50" t="s">
        <v>1975</v>
      </c>
      <c r="C1804" s="51">
        <v>10</v>
      </c>
      <c r="D1804" s="51" t="s">
        <v>196</v>
      </c>
      <c r="E18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04" s="36" t="str">
        <f>IF(Table2[[#This Row],[M1A]]="","",Table2[[#This Row],[M1A]]-Table2[[#This Row],[AWAL]])</f>
        <v/>
      </c>
      <c r="I1804" s="36" t="str">
        <f>IF(Table2[[#This Row],[M2A]]="","",SUM(Table2[[#This Row],[M2A]]-(IF(Table2[[#This Row],[M1A]]="",Table2[[#This Row],[AWAL]],Table2[[#This Row],[M1A]]))))</f>
        <v/>
      </c>
      <c r="J1804" s="37"/>
      <c r="K18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5" spans="1:15">
      <c r="A1805" s="33">
        <f>IF(Table2[[#This Row],[TT]]&lt;1,"",COUNT(A$2:A1804)+1)</f>
        <v>1774</v>
      </c>
      <c r="B1805" s="34" t="s">
        <v>1976</v>
      </c>
      <c r="C1805" s="35">
        <v>4</v>
      </c>
      <c r="D1805" s="35" t="s">
        <v>958</v>
      </c>
      <c r="E18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805" s="36">
        <v>3</v>
      </c>
      <c r="G1805" s="36">
        <f>IF(Table2[[#This Row],[M1A]]="","",Table2[[#This Row],[M1A]]-Table2[[#This Row],[AWAL]])</f>
        <v>-1</v>
      </c>
      <c r="I1805" s="36" t="str">
        <f>IF(Table2[[#This Row],[M2A]]="","",SUM(Table2[[#This Row],[M2A]]-(IF(Table2[[#This Row],[M1A]]="",Table2[[#This Row],[AWAL]],Table2[[#This Row],[M1A]]))))</f>
        <v/>
      </c>
      <c r="J1805" s="37"/>
      <c r="K18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06" spans="1:15">
      <c r="A1806" s="33">
        <f>IF(Table2[[#This Row],[TT]]&lt;1,"",COUNT(A$2:A1805)+1)</f>
        <v>1775</v>
      </c>
      <c r="B1806" s="34" t="s">
        <v>1977</v>
      </c>
      <c r="C1806" s="35">
        <v>5</v>
      </c>
      <c r="D1806" s="35" t="s">
        <v>347</v>
      </c>
      <c r="E18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06" s="36" t="str">
        <f>IF(Table2[[#This Row],[M1A]]="","",Table2[[#This Row],[M1A]]-Table2[[#This Row],[AWAL]])</f>
        <v/>
      </c>
      <c r="I1806" s="36" t="str">
        <f>IF(Table2[[#This Row],[M2A]]="","",SUM(Table2[[#This Row],[M2A]]-(IF(Table2[[#This Row],[M1A]]="",Table2[[#This Row],[AWAL]],Table2[[#This Row],[M1A]]))))</f>
        <v/>
      </c>
      <c r="J1806" s="37"/>
      <c r="K18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7" spans="1:15">
      <c r="A1807" s="33">
        <f>IF(Table2[[#This Row],[TT]]&lt;1,"",COUNT(A$2:A1806)+1)</f>
        <v>1776</v>
      </c>
      <c r="B1807" s="34" t="s">
        <v>1978</v>
      </c>
      <c r="C1807" s="35">
        <v>10</v>
      </c>
      <c r="D1807" s="35" t="s">
        <v>55</v>
      </c>
      <c r="E18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07" s="36" t="str">
        <f>IF(Table2[[#This Row],[M1A]]="","",Table2[[#This Row],[M1A]]-Table2[[#This Row],[AWAL]])</f>
        <v/>
      </c>
      <c r="I1807" s="36" t="str">
        <f>IF(Table2[[#This Row],[M2A]]="","",SUM(Table2[[#This Row],[M2A]]-(IF(Table2[[#This Row],[M1A]]="",Table2[[#This Row],[AWAL]],Table2[[#This Row],[M1A]]))))</f>
        <v/>
      </c>
      <c r="J1807" s="37"/>
      <c r="K18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8" spans="1:15">
      <c r="A1808" s="33">
        <f>IF(Table2[[#This Row],[TT]]&lt;1,"",COUNT(A$2:A1807)+1)</f>
        <v>1777</v>
      </c>
      <c r="B1808" s="34" t="s">
        <v>1979</v>
      </c>
      <c r="C1808" s="35">
        <v>1</v>
      </c>
      <c r="D1808" s="35" t="s">
        <v>91</v>
      </c>
      <c r="E18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08" s="36" t="str">
        <f>IF(Table2[[#This Row],[M1A]]="","",Table2[[#This Row],[M1A]]-Table2[[#This Row],[AWAL]])</f>
        <v/>
      </c>
      <c r="I1808" s="36" t="str">
        <f>IF(Table2[[#This Row],[M2A]]="","",SUM(Table2[[#This Row],[M2A]]-(IF(Table2[[#This Row],[M1A]]="",Table2[[#This Row],[AWAL]],Table2[[#This Row],[M1A]]))))</f>
        <v/>
      </c>
      <c r="J1808" s="37"/>
      <c r="K18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09" spans="1:15">
      <c r="A1809" s="33">
        <f>IF(Table2[[#This Row],[TT]]&lt;1,"",COUNT(A$2:A1808)+1)</f>
        <v>1778</v>
      </c>
      <c r="B1809" s="34" t="s">
        <v>1980</v>
      </c>
      <c r="C1809" s="35">
        <v>1</v>
      </c>
      <c r="D1809" s="35" t="s">
        <v>78</v>
      </c>
      <c r="E18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09" s="36" t="str">
        <f>IF(Table2[[#This Row],[M1A]]="","",Table2[[#This Row],[M1A]]-Table2[[#This Row],[AWAL]])</f>
        <v/>
      </c>
      <c r="I1809" s="36" t="str">
        <f>IF(Table2[[#This Row],[M2A]]="","",SUM(Table2[[#This Row],[M2A]]-(IF(Table2[[#This Row],[M1A]]="",Table2[[#This Row],[AWAL]],Table2[[#This Row],[M1A]]))))</f>
        <v/>
      </c>
      <c r="J1809" s="37"/>
      <c r="K18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0" spans="1:15">
      <c r="A1810" s="33">
        <f>IF(Table2[[#This Row],[TT]]&lt;1,"",COUNT(A$2:A1809)+1)</f>
        <v>1779</v>
      </c>
      <c r="B1810" s="34" t="s">
        <v>1981</v>
      </c>
      <c r="C1810" s="35">
        <v>4</v>
      </c>
      <c r="D1810" s="35" t="s">
        <v>78</v>
      </c>
      <c r="E18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10" s="36" t="str">
        <f>IF(Table2[[#This Row],[M1A]]="","",Table2[[#This Row],[M1A]]-Table2[[#This Row],[AWAL]])</f>
        <v/>
      </c>
      <c r="I1810" s="36" t="str">
        <f>IF(Table2[[#This Row],[M2A]]="","",SUM(Table2[[#This Row],[M2A]]-(IF(Table2[[#This Row],[M1A]]="",Table2[[#This Row],[AWAL]],Table2[[#This Row],[M1A]]))))</f>
        <v/>
      </c>
      <c r="J1810" s="37"/>
      <c r="K18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1" spans="1:15">
      <c r="A1811" s="33">
        <f>IF(Table2[[#This Row],[TT]]&lt;1,"",COUNT(A$2:A1810)+1)</f>
        <v>1780</v>
      </c>
      <c r="B1811" s="34" t="s">
        <v>1982</v>
      </c>
      <c r="C1811" s="35">
        <v>5</v>
      </c>
      <c r="D1811" s="35" t="s">
        <v>86</v>
      </c>
      <c r="E18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1" s="36" t="str">
        <f>IF(Table2[[#This Row],[M1A]]="","",Table2[[#This Row],[M1A]]-Table2[[#This Row],[AWAL]])</f>
        <v/>
      </c>
      <c r="I1811" s="36" t="str">
        <f>IF(Table2[[#This Row],[M2A]]="","",SUM(Table2[[#This Row],[M2A]]-(IF(Table2[[#This Row],[M1A]]="",Table2[[#This Row],[AWAL]],Table2[[#This Row],[M1A]]))))</f>
        <v/>
      </c>
      <c r="J1811" s="37"/>
      <c r="K18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2" spans="1:15">
      <c r="A1812" s="33" t="str">
        <f>IF(Table2[[#This Row],[TT]]&lt;1,"",COUNT(A$2:A1811)+1)</f>
        <v/>
      </c>
      <c r="B1812" s="34" t="s">
        <v>1983</v>
      </c>
      <c r="C1812" s="35">
        <v>1</v>
      </c>
      <c r="D1812" s="35" t="s">
        <v>186</v>
      </c>
      <c r="E18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12" s="36">
        <v>0</v>
      </c>
      <c r="G1812" s="36">
        <f>IF(Table2[[#This Row],[M1A]]="","",Table2[[#This Row],[M1A]]-Table2[[#This Row],[AWAL]])</f>
        <v>-1</v>
      </c>
      <c r="I1812" s="36" t="str">
        <f>IF(Table2[[#This Row],[M2A]]="","",SUM(Table2[[#This Row],[M2A]]-(IF(Table2[[#This Row],[M1A]]="",Table2[[#This Row],[AWAL]],Table2[[#This Row],[M1A]]))))</f>
        <v/>
      </c>
      <c r="J1812" s="37"/>
      <c r="K18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8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13" spans="1:15">
      <c r="A1813" s="33">
        <f>IF(Table2[[#This Row],[TT]]&lt;1,"",COUNT(A$2:A1812)+1)</f>
        <v>1781</v>
      </c>
      <c r="B1813" s="34" t="s">
        <v>1984</v>
      </c>
      <c r="C1813" s="35">
        <v>4</v>
      </c>
      <c r="D1813" s="35" t="s">
        <v>86</v>
      </c>
      <c r="E18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13" s="36" t="str">
        <f>IF(Table2[[#This Row],[M1A]]="","",Table2[[#This Row],[M1A]]-Table2[[#This Row],[AWAL]])</f>
        <v/>
      </c>
      <c r="I1813" s="36" t="str">
        <f>IF(Table2[[#This Row],[M2A]]="","",SUM(Table2[[#This Row],[M2A]]-(IF(Table2[[#This Row],[M1A]]="",Table2[[#This Row],[AWAL]],Table2[[#This Row],[M1A]]))))</f>
        <v/>
      </c>
      <c r="J1813" s="37"/>
      <c r="K18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4" spans="1:15">
      <c r="A1814" s="33">
        <f>IF(Table2[[#This Row],[TT]]&lt;1,"",COUNT(A$2:A1813)+1)</f>
        <v>1782</v>
      </c>
      <c r="B1814" s="34" t="s">
        <v>1985</v>
      </c>
      <c r="C1814" s="35">
        <v>3</v>
      </c>
      <c r="D1814" s="35" t="s">
        <v>1986</v>
      </c>
      <c r="E18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14" s="36" t="str">
        <f>IF(Table2[[#This Row],[M1A]]="","",Table2[[#This Row],[M1A]]-Table2[[#This Row],[AWAL]])</f>
        <v/>
      </c>
      <c r="I1814" s="36" t="str">
        <f>IF(Table2[[#This Row],[M2A]]="","",SUM(Table2[[#This Row],[M2A]]-(IF(Table2[[#This Row],[M1A]]="",Table2[[#This Row],[AWAL]],Table2[[#This Row],[M1A]]))))</f>
        <v/>
      </c>
      <c r="J1814" s="37"/>
      <c r="K18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5" spans="1:15">
      <c r="A1815" s="33">
        <f>IF(Table2[[#This Row],[TT]]&lt;1,"",COUNT(A$2:A1814)+1)</f>
        <v>1783</v>
      </c>
      <c r="B1815" s="34" t="s">
        <v>1987</v>
      </c>
      <c r="C1815" s="35">
        <v>2</v>
      </c>
      <c r="D1815" s="35" t="s">
        <v>1988</v>
      </c>
      <c r="E18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5" s="36" t="str">
        <f>IF(Table2[[#This Row],[M1A]]="","",Table2[[#This Row],[M1A]]-Table2[[#This Row],[AWAL]])</f>
        <v/>
      </c>
      <c r="I1815" s="36" t="str">
        <f>IF(Table2[[#This Row],[M2A]]="","",SUM(Table2[[#This Row],[M2A]]-(IF(Table2[[#This Row],[M1A]]="",Table2[[#This Row],[AWAL]],Table2[[#This Row],[M1A]]))))</f>
        <v/>
      </c>
      <c r="J1815" s="37"/>
      <c r="K18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6" spans="1:15">
      <c r="A1816" s="33">
        <f>IF(Table2[[#This Row],[TT]]&lt;1,"",COUNT(A$2:A1815)+1)</f>
        <v>1784</v>
      </c>
      <c r="B1816" s="34" t="s">
        <v>1989</v>
      </c>
      <c r="C1816" s="35">
        <v>2</v>
      </c>
      <c r="D1816" s="35" t="s">
        <v>252</v>
      </c>
      <c r="E18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6" s="36" t="str">
        <f>IF(Table2[[#This Row],[M1A]]="","",Table2[[#This Row],[M1A]]-Table2[[#This Row],[AWAL]])</f>
        <v/>
      </c>
      <c r="I1816" s="36" t="str">
        <f>IF(Table2[[#This Row],[M2A]]="","",SUM(Table2[[#This Row],[M2A]]-(IF(Table2[[#This Row],[M1A]]="",Table2[[#This Row],[AWAL]],Table2[[#This Row],[M1A]]))))</f>
        <v/>
      </c>
      <c r="J1816" s="37"/>
      <c r="K18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7" spans="1:15">
      <c r="A1817" s="33">
        <f>IF(Table2[[#This Row],[TT]]&lt;1,"",COUNT(A$2:A1816)+1)</f>
        <v>1785</v>
      </c>
      <c r="B1817" s="34" t="s">
        <v>1990</v>
      </c>
      <c r="C1817" s="35">
        <v>1</v>
      </c>
      <c r="D1817" s="35" t="s">
        <v>51</v>
      </c>
      <c r="E18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7" s="36" t="str">
        <f>IF(Table2[[#This Row],[M1A]]="","",Table2[[#This Row],[M1A]]-Table2[[#This Row],[AWAL]])</f>
        <v/>
      </c>
      <c r="I1817" s="36" t="str">
        <f>IF(Table2[[#This Row],[M2A]]="","",SUM(Table2[[#This Row],[M2A]]-(IF(Table2[[#This Row],[M1A]]="",Table2[[#This Row],[AWAL]],Table2[[#This Row],[M1A]]))))</f>
        <v/>
      </c>
      <c r="J1817" s="37"/>
      <c r="K18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8" spans="1:15">
      <c r="A1818" s="33">
        <f>IF(Table2[[#This Row],[TT]]&lt;1,"",COUNT(A$2:A1817)+1)</f>
        <v>1786</v>
      </c>
      <c r="B1818" s="34" t="s">
        <v>1990</v>
      </c>
      <c r="C1818" s="35">
        <v>1</v>
      </c>
      <c r="D1818" s="35" t="s">
        <v>51</v>
      </c>
      <c r="E18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8" s="36" t="str">
        <f>IF(Table2[[#This Row],[M1A]]="","",Table2[[#This Row],[M1A]]-Table2[[#This Row],[AWAL]])</f>
        <v/>
      </c>
      <c r="I1818" s="36" t="str">
        <f>IF(Table2[[#This Row],[M2A]]="","",SUM(Table2[[#This Row],[M2A]]-(IF(Table2[[#This Row],[M1A]]="",Table2[[#This Row],[AWAL]],Table2[[#This Row],[M1A]]))))</f>
        <v/>
      </c>
      <c r="J1818" s="37"/>
      <c r="K18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19" spans="1:15">
      <c r="A1819" s="33">
        <f>IF(Table2[[#This Row],[TT]]&lt;1,"",COUNT(A$2:A1818)+1)</f>
        <v>1787</v>
      </c>
      <c r="B1819" s="34" t="s">
        <v>1992</v>
      </c>
      <c r="C1819" s="35">
        <v>1</v>
      </c>
      <c r="D1819" s="35" t="s">
        <v>1993</v>
      </c>
      <c r="E18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9" s="36" t="str">
        <f>IF(Table2[[#This Row],[M1A]]="","",Table2[[#This Row],[M1A]]-Table2[[#This Row],[AWAL]])</f>
        <v/>
      </c>
      <c r="I1819" s="36" t="str">
        <f>IF(Table2[[#This Row],[M2A]]="","",SUM(Table2[[#This Row],[M2A]]-(IF(Table2[[#This Row],[M1A]]="",Table2[[#This Row],[AWAL]],Table2[[#This Row],[M1A]]))))</f>
        <v/>
      </c>
      <c r="J1819" s="37"/>
      <c r="K18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0" spans="1:15">
      <c r="A1820" s="33">
        <f>IF(Table2[[#This Row],[TT]]&lt;1,"",COUNT(A$2:A1819)+1)</f>
        <v>1788</v>
      </c>
      <c r="B1820" s="34" t="s">
        <v>1994</v>
      </c>
      <c r="C1820" s="35">
        <v>5</v>
      </c>
      <c r="D1820" s="35" t="s">
        <v>1995</v>
      </c>
      <c r="E18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20" s="36" t="str">
        <f>IF(Table2[[#This Row],[M1A]]="","",Table2[[#This Row],[M1A]]-Table2[[#This Row],[AWAL]])</f>
        <v/>
      </c>
      <c r="I1820" s="36" t="str">
        <f>IF(Table2[[#This Row],[M2A]]="","",SUM(Table2[[#This Row],[M2A]]-(IF(Table2[[#This Row],[M1A]]="",Table2[[#This Row],[AWAL]],Table2[[#This Row],[M1A]]))))</f>
        <v/>
      </c>
      <c r="J1820" s="37"/>
      <c r="K18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1" spans="1:15">
      <c r="A1821" s="33">
        <f>IF(Table2[[#This Row],[TT]]&lt;1,"",COUNT(A$2:A1820)+1)</f>
        <v>1789</v>
      </c>
      <c r="B1821" s="34" t="s">
        <v>1996</v>
      </c>
      <c r="C1821" s="35">
        <v>4</v>
      </c>
      <c r="D1821" s="35" t="s">
        <v>1995</v>
      </c>
      <c r="E18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21" s="36" t="str">
        <f>IF(Table2[[#This Row],[M1A]]="","",Table2[[#This Row],[M1A]]-Table2[[#This Row],[AWAL]])</f>
        <v/>
      </c>
      <c r="I1821" s="36" t="str">
        <f>IF(Table2[[#This Row],[M2A]]="","",SUM(Table2[[#This Row],[M2A]]-(IF(Table2[[#This Row],[M1A]]="",Table2[[#This Row],[AWAL]],Table2[[#This Row],[M1A]]))))</f>
        <v/>
      </c>
      <c r="J1821" s="37"/>
      <c r="K18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2" spans="1:15">
      <c r="A1822" s="33">
        <f>IF(Table2[[#This Row],[TT]]&lt;1,"",COUNT(A$2:A1821)+1)</f>
        <v>1790</v>
      </c>
      <c r="B1822" s="34" t="s">
        <v>1997</v>
      </c>
      <c r="C1822" s="35">
        <v>1</v>
      </c>
      <c r="D1822" s="35" t="s">
        <v>1998</v>
      </c>
      <c r="E18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2" s="36" t="str">
        <f>IF(Table2[[#This Row],[M1A]]="","",Table2[[#This Row],[M1A]]-Table2[[#This Row],[AWAL]])</f>
        <v/>
      </c>
      <c r="I1822" s="36" t="str">
        <f>IF(Table2[[#This Row],[M2A]]="","",SUM(Table2[[#This Row],[M2A]]-(IF(Table2[[#This Row],[M1A]]="",Table2[[#This Row],[AWAL]],Table2[[#This Row],[M1A]]))))</f>
        <v/>
      </c>
      <c r="J1822" s="37"/>
      <c r="K18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3" spans="1:15">
      <c r="A1823" s="33">
        <f>IF(Table2[[#This Row],[TT]]&lt;1,"",COUNT(A$2:A1822)+1)</f>
        <v>1791</v>
      </c>
      <c r="B1823" s="34" t="s">
        <v>1999</v>
      </c>
      <c r="C1823" s="35">
        <v>1</v>
      </c>
      <c r="D1823" s="35" t="s">
        <v>413</v>
      </c>
      <c r="E18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3" s="36" t="str">
        <f>IF(Table2[[#This Row],[M1A]]="","",Table2[[#This Row],[M1A]]-Table2[[#This Row],[AWAL]])</f>
        <v/>
      </c>
      <c r="I1823" s="36" t="str">
        <f>IF(Table2[[#This Row],[M2A]]="","",SUM(Table2[[#This Row],[M2A]]-(IF(Table2[[#This Row],[M1A]]="",Table2[[#This Row],[AWAL]],Table2[[#This Row],[M1A]]))))</f>
        <v/>
      </c>
      <c r="J1823" s="37"/>
      <c r="K18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4" spans="1:15">
      <c r="A1824" s="33">
        <f>IF(Table2[[#This Row],[TT]]&lt;1,"",COUNT(A$2:A1823)+1)</f>
        <v>1792</v>
      </c>
      <c r="B1824" s="34" t="s">
        <v>2000</v>
      </c>
      <c r="C1824" s="35">
        <v>8</v>
      </c>
      <c r="D1824" s="35" t="s">
        <v>233</v>
      </c>
      <c r="E18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24" s="36" t="str">
        <f>IF(Table2[[#This Row],[M1A]]="","",Table2[[#This Row],[M1A]]-Table2[[#This Row],[AWAL]])</f>
        <v/>
      </c>
      <c r="I1824" s="36" t="str">
        <f>IF(Table2[[#This Row],[M2A]]="","",SUM(Table2[[#This Row],[M2A]]-(IF(Table2[[#This Row],[M1A]]="",Table2[[#This Row],[AWAL]],Table2[[#This Row],[M1A]]))))</f>
        <v/>
      </c>
      <c r="J1824" s="37"/>
      <c r="K18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5" spans="1:15">
      <c r="A1825" s="33">
        <f>IF(Table2[[#This Row],[TT]]&lt;1,"",COUNT(A$2:A1824)+1)</f>
        <v>1793</v>
      </c>
      <c r="B1825" s="34" t="s">
        <v>2001</v>
      </c>
      <c r="C1825" s="35">
        <v>62</v>
      </c>
      <c r="D1825" s="35" t="s">
        <v>206</v>
      </c>
      <c r="E18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1825" s="36" t="str">
        <f>IF(Table2[[#This Row],[M1A]]="","",Table2[[#This Row],[M1A]]-Table2[[#This Row],[AWAL]])</f>
        <v/>
      </c>
      <c r="I1825" s="36" t="str">
        <f>IF(Table2[[#This Row],[M2A]]="","",SUM(Table2[[#This Row],[M2A]]-(IF(Table2[[#This Row],[M1A]]="",Table2[[#This Row],[AWAL]],Table2[[#This Row],[M1A]]))))</f>
        <v/>
      </c>
      <c r="J1825" s="37"/>
      <c r="K18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6" spans="1:15">
      <c r="A1826" s="33">
        <f>IF(Table2[[#This Row],[TT]]&lt;1,"",COUNT(A$2:A1825)+1)</f>
        <v>1794</v>
      </c>
      <c r="B1826" s="34" t="s">
        <v>2002</v>
      </c>
      <c r="C1826" s="35">
        <v>51</v>
      </c>
      <c r="D1826" s="35" t="s">
        <v>206</v>
      </c>
      <c r="E18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F1826" s="36">
        <v>50</v>
      </c>
      <c r="G1826" s="36">
        <f>IF(Table2[[#This Row],[M1A]]="","",Table2[[#This Row],[M1A]]-Table2[[#This Row],[AWAL]])</f>
        <v>-1</v>
      </c>
      <c r="I1826" s="36" t="str">
        <f>IF(Table2[[#This Row],[M2A]]="","",SUM(Table2[[#This Row],[M2A]]-(IF(Table2[[#This Row],[M1A]]="",Table2[[#This Row],[AWAL]],Table2[[#This Row],[M1A]]))))</f>
        <v/>
      </c>
      <c r="J1826" s="37"/>
      <c r="K18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27" spans="1:15">
      <c r="A1827" s="33">
        <f>IF(Table2[[#This Row],[TT]]&lt;1,"",COUNT(A$2:A1826)+1)</f>
        <v>1795</v>
      </c>
      <c r="B1827" s="34" t="s">
        <v>2003</v>
      </c>
      <c r="C1827" s="35">
        <v>4</v>
      </c>
      <c r="D1827" s="35" t="s">
        <v>8</v>
      </c>
      <c r="E18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27" s="36" t="str">
        <f>IF(Table2[[#This Row],[M1A]]="","",Table2[[#This Row],[M1A]]-Table2[[#This Row],[AWAL]])</f>
        <v/>
      </c>
      <c r="I1827" s="36" t="str">
        <f>IF(Table2[[#This Row],[M2A]]="","",SUM(Table2[[#This Row],[M2A]]-(IF(Table2[[#This Row],[M1A]]="",Table2[[#This Row],[AWAL]],Table2[[#This Row],[M1A]]))))</f>
        <v/>
      </c>
      <c r="J1827" s="37"/>
      <c r="K18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8" spans="1:15">
      <c r="A1828" s="33">
        <f>IF(Table2[[#This Row],[TT]]&lt;1,"",COUNT(A$2:A1827)+1)</f>
        <v>1796</v>
      </c>
      <c r="B1828" s="34" t="s">
        <v>2004</v>
      </c>
      <c r="C1828" s="35">
        <v>2</v>
      </c>
      <c r="D1828" s="35" t="s">
        <v>96</v>
      </c>
      <c r="E18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28" s="36" t="str">
        <f>IF(Table2[[#This Row],[M1A]]="","",Table2[[#This Row],[M1A]]-Table2[[#This Row],[AWAL]])</f>
        <v/>
      </c>
      <c r="I1828" s="36" t="str">
        <f>IF(Table2[[#This Row],[M2A]]="","",SUM(Table2[[#This Row],[M2A]]-(IF(Table2[[#This Row],[M1A]]="",Table2[[#This Row],[AWAL]],Table2[[#This Row],[M1A]]))))</f>
        <v/>
      </c>
      <c r="J1828" s="37"/>
      <c r="K18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29" spans="1:15">
      <c r="A1829" s="33">
        <f>IF(Table2[[#This Row],[TT]]&lt;1,"",COUNT(A$2:A1828)+1)</f>
        <v>1797</v>
      </c>
      <c r="B1829" s="34" t="s">
        <v>2005</v>
      </c>
      <c r="C1829" s="35">
        <v>37</v>
      </c>
      <c r="D1829" s="35" t="s">
        <v>96</v>
      </c>
      <c r="E18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F1829" s="36">
        <v>36</v>
      </c>
      <c r="G1829" s="36">
        <f>IF(Table2[[#This Row],[M1A]]="","",Table2[[#This Row],[M1A]]-Table2[[#This Row],[AWAL]])</f>
        <v>-1</v>
      </c>
      <c r="I1829" s="36" t="str">
        <f>IF(Table2[[#This Row],[M2A]]="","",SUM(Table2[[#This Row],[M2A]]-(IF(Table2[[#This Row],[M1A]]="",Table2[[#This Row],[AWAL]],Table2[[#This Row],[M1A]]))))</f>
        <v/>
      </c>
      <c r="J1829" s="37"/>
      <c r="K18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30" spans="1:15">
      <c r="A1830" s="33">
        <f>IF(Table2[[#This Row],[TT]]&lt;1,"",COUNT(A$2:A1829)+1)</f>
        <v>1798</v>
      </c>
      <c r="B1830" s="34" t="s">
        <v>2006</v>
      </c>
      <c r="C1830" s="35">
        <v>5</v>
      </c>
      <c r="D1830" s="35" t="s">
        <v>2007</v>
      </c>
      <c r="E18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30" s="36" t="str">
        <f>IF(Table2[[#This Row],[M1A]]="","",Table2[[#This Row],[M1A]]-Table2[[#This Row],[AWAL]])</f>
        <v/>
      </c>
      <c r="I1830" s="36" t="str">
        <f>IF(Table2[[#This Row],[M2A]]="","",SUM(Table2[[#This Row],[M2A]]-(IF(Table2[[#This Row],[M1A]]="",Table2[[#This Row],[AWAL]],Table2[[#This Row],[M1A]]))))</f>
        <v/>
      </c>
      <c r="J1830" s="37"/>
      <c r="K18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1" spans="1:15">
      <c r="A1831" s="33">
        <f>IF(Table2[[#This Row],[TT]]&lt;1,"",COUNT(A$2:A1830)+1)</f>
        <v>1799</v>
      </c>
      <c r="B1831" s="34" t="s">
        <v>2008</v>
      </c>
      <c r="C1831" s="35">
        <v>2</v>
      </c>
      <c r="D1831" s="35" t="s">
        <v>8</v>
      </c>
      <c r="E18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1" s="36" t="str">
        <f>IF(Table2[[#This Row],[M1A]]="","",Table2[[#This Row],[M1A]]-Table2[[#This Row],[AWAL]])</f>
        <v/>
      </c>
      <c r="I1831" s="36" t="str">
        <f>IF(Table2[[#This Row],[M2A]]="","",SUM(Table2[[#This Row],[M2A]]-(IF(Table2[[#This Row],[M1A]]="",Table2[[#This Row],[AWAL]],Table2[[#This Row],[M1A]]))))</f>
        <v/>
      </c>
      <c r="J1831" s="37"/>
      <c r="K18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2" spans="1:15">
      <c r="A1832" s="33">
        <f>IF(Table2[[#This Row],[TT]]&lt;1,"",COUNT(A$2:A1831)+1)</f>
        <v>1800</v>
      </c>
      <c r="B1832" s="34" t="s">
        <v>2009</v>
      </c>
      <c r="C1832" s="35">
        <v>1</v>
      </c>
      <c r="D1832" s="35" t="s">
        <v>8</v>
      </c>
      <c r="E18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2" s="36" t="str">
        <f>IF(Table2[[#This Row],[M1A]]="","",Table2[[#This Row],[M1A]]-Table2[[#This Row],[AWAL]])</f>
        <v/>
      </c>
      <c r="I1832" s="36" t="str">
        <f>IF(Table2[[#This Row],[M2A]]="","",SUM(Table2[[#This Row],[M2A]]-(IF(Table2[[#This Row],[M1A]]="",Table2[[#This Row],[AWAL]],Table2[[#This Row],[M1A]]))))</f>
        <v/>
      </c>
      <c r="J1832" s="37"/>
      <c r="K18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3" spans="1:15">
      <c r="A1833" s="33">
        <f>IF(Table2[[#This Row],[TT]]&lt;1,"",COUNT(A$2:A1832)+1)</f>
        <v>1801</v>
      </c>
      <c r="B1833" s="34" t="s">
        <v>2010</v>
      </c>
      <c r="C1833" s="35">
        <v>9</v>
      </c>
      <c r="D1833" s="35" t="s">
        <v>96</v>
      </c>
      <c r="E18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33" s="36" t="str">
        <f>IF(Table2[[#This Row],[M1A]]="","",Table2[[#This Row],[M1A]]-Table2[[#This Row],[AWAL]])</f>
        <v/>
      </c>
      <c r="I1833" s="36" t="str">
        <f>IF(Table2[[#This Row],[M2A]]="","",SUM(Table2[[#This Row],[M2A]]-(IF(Table2[[#This Row],[M1A]]="",Table2[[#This Row],[AWAL]],Table2[[#This Row],[M1A]]))))</f>
        <v/>
      </c>
      <c r="J1833" s="37"/>
      <c r="K18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4" spans="1:15">
      <c r="A1834" s="33">
        <f>IF(Table2[[#This Row],[TT]]&lt;1,"",COUNT(A$2:A1833)+1)</f>
        <v>1802</v>
      </c>
      <c r="B1834" s="34" t="s">
        <v>2011</v>
      </c>
      <c r="C1834" s="35">
        <v>68</v>
      </c>
      <c r="D1834" s="35" t="s">
        <v>672</v>
      </c>
      <c r="E18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67</v>
      </c>
      <c r="F1834" s="36">
        <v>67</v>
      </c>
      <c r="G1834" s="36">
        <f>IF(Table2[[#This Row],[M1A]]="","",Table2[[#This Row],[M1A]]-Table2[[#This Row],[AWAL]])</f>
        <v>-1</v>
      </c>
      <c r="I1834" s="36" t="str">
        <f>IF(Table2[[#This Row],[M2A]]="","",SUM(Table2[[#This Row],[M2A]]-(IF(Table2[[#This Row],[M1A]]="",Table2[[#This Row],[AWAL]],Table2[[#This Row],[M1A]]))))</f>
        <v/>
      </c>
      <c r="J1834" s="37"/>
      <c r="K18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8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835" spans="1:15">
      <c r="A1835" s="33">
        <f>IF(Table2[[#This Row],[TT]]&lt;1,"",COUNT(A$2:A1834)+1)</f>
        <v>1803</v>
      </c>
      <c r="B1835" s="34" t="s">
        <v>2012</v>
      </c>
      <c r="C1835" s="35">
        <v>45</v>
      </c>
      <c r="D1835" s="35" t="s">
        <v>554</v>
      </c>
      <c r="E18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835" s="36" t="str">
        <f>IF(Table2[[#This Row],[M1A]]="","",Table2[[#This Row],[M1A]]-Table2[[#This Row],[AWAL]])</f>
        <v/>
      </c>
      <c r="I1835" s="36" t="str">
        <f>IF(Table2[[#This Row],[M2A]]="","",SUM(Table2[[#This Row],[M2A]]-(IF(Table2[[#This Row],[M1A]]="",Table2[[#This Row],[AWAL]],Table2[[#This Row],[M1A]]))))</f>
        <v/>
      </c>
      <c r="J1835" s="37"/>
      <c r="K18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6" spans="1:15">
      <c r="A1836" s="33">
        <f>IF(Table2[[#This Row],[TT]]&lt;1,"",COUNT(A$2:A1835)+1)</f>
        <v>1804</v>
      </c>
      <c r="B1836" s="34" t="s">
        <v>2013</v>
      </c>
      <c r="C1836" s="35">
        <v>4</v>
      </c>
      <c r="D1836" s="35" t="s">
        <v>2014</v>
      </c>
      <c r="E18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36" s="36" t="str">
        <f>IF(Table2[[#This Row],[M1A]]="","",Table2[[#This Row],[M1A]]-Table2[[#This Row],[AWAL]])</f>
        <v/>
      </c>
      <c r="I1836" s="36" t="str">
        <f>IF(Table2[[#This Row],[M2A]]="","",SUM(Table2[[#This Row],[M2A]]-(IF(Table2[[#This Row],[M1A]]="",Table2[[#This Row],[AWAL]],Table2[[#This Row],[M1A]]))))</f>
        <v/>
      </c>
      <c r="J1836" s="37"/>
      <c r="K18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7" spans="1:15">
      <c r="A1837" s="33">
        <f>IF(Table2[[#This Row],[TT]]&lt;1,"",COUNT(A$2:A1836)+1)</f>
        <v>1805</v>
      </c>
      <c r="B1837" s="41" t="s">
        <v>2015</v>
      </c>
      <c r="C1837" s="42">
        <v>18</v>
      </c>
      <c r="D1837" s="42" t="s">
        <v>2016</v>
      </c>
      <c r="E18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837" s="36" t="str">
        <f>IF(Table2[[#This Row],[M1A]]="","",Table2[[#This Row],[M1A]]-Table2[[#This Row],[AWAL]])</f>
        <v/>
      </c>
      <c r="I1837" s="36" t="str">
        <f>IF(Table2[[#This Row],[M2A]]="","",SUM(Table2[[#This Row],[M2A]]-(IF(Table2[[#This Row],[M1A]]="",Table2[[#This Row],[AWAL]],Table2[[#This Row],[M1A]]))))</f>
        <v/>
      </c>
      <c r="J1837" s="37"/>
      <c r="K18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8" spans="1:15">
      <c r="A1838" s="33">
        <f>IF(Table2[[#This Row],[TT]]&lt;1,"",COUNT(A$2:A1837)+1)</f>
        <v>1806</v>
      </c>
      <c r="B1838" s="34" t="s">
        <v>2017</v>
      </c>
      <c r="C1838" s="35">
        <v>36</v>
      </c>
      <c r="D1838" s="35" t="s">
        <v>2018</v>
      </c>
      <c r="E18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1838" s="36" t="str">
        <f>IF(Table2[[#This Row],[M1A]]="","",Table2[[#This Row],[M1A]]-Table2[[#This Row],[AWAL]])</f>
        <v/>
      </c>
      <c r="I1838" s="36" t="str">
        <f>IF(Table2[[#This Row],[M2A]]="","",SUM(Table2[[#This Row],[M2A]]-(IF(Table2[[#This Row],[M1A]]="",Table2[[#This Row],[AWAL]],Table2[[#This Row],[M1A]]))))</f>
        <v/>
      </c>
      <c r="J1838" s="37"/>
      <c r="K18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39" spans="1:15">
      <c r="A1839" s="33">
        <f>IF(Table2[[#This Row],[TT]]&lt;1,"",COUNT(A$2:A1838)+1)</f>
        <v>1807</v>
      </c>
      <c r="B1839" s="34" t="s">
        <v>2019</v>
      </c>
      <c r="C1839" s="35">
        <v>8</v>
      </c>
      <c r="D1839" s="35" t="s">
        <v>2020</v>
      </c>
      <c r="E18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39" s="36" t="str">
        <f>IF(Table2[[#This Row],[M1A]]="","",Table2[[#This Row],[M1A]]-Table2[[#This Row],[AWAL]])</f>
        <v/>
      </c>
      <c r="I1839" s="36" t="str">
        <f>IF(Table2[[#This Row],[M2A]]="","",SUM(Table2[[#This Row],[M2A]]-(IF(Table2[[#This Row],[M1A]]="",Table2[[#This Row],[AWAL]],Table2[[#This Row],[M1A]]))))</f>
        <v/>
      </c>
      <c r="J1839" s="37"/>
      <c r="K18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0" spans="1:15">
      <c r="A1840" s="33">
        <f>IF(Table2[[#This Row],[TT]]&lt;1,"",COUNT(A$2:A1839)+1)</f>
        <v>1808</v>
      </c>
      <c r="B1840" s="34" t="s">
        <v>2021</v>
      </c>
      <c r="C1840" s="35">
        <v>1</v>
      </c>
      <c r="D1840" s="35" t="s">
        <v>2022</v>
      </c>
      <c r="E18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0" s="36" t="str">
        <f>IF(Table2[[#This Row],[M1A]]="","",Table2[[#This Row],[M1A]]-Table2[[#This Row],[AWAL]])</f>
        <v/>
      </c>
      <c r="I1840" s="36" t="str">
        <f>IF(Table2[[#This Row],[M2A]]="","",SUM(Table2[[#This Row],[M2A]]-(IF(Table2[[#This Row],[M1A]]="",Table2[[#This Row],[AWAL]],Table2[[#This Row],[M1A]]))))</f>
        <v/>
      </c>
      <c r="J1840" s="37"/>
      <c r="K18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1" spans="1:15">
      <c r="A1841" s="33">
        <f>IF(Table2[[#This Row],[TT]]&lt;1,"",COUNT(A$2:A1840)+1)</f>
        <v>1809</v>
      </c>
      <c r="B1841" s="34" t="s">
        <v>2023</v>
      </c>
      <c r="C1841" s="35">
        <v>4</v>
      </c>
      <c r="D1841" s="35" t="s">
        <v>135</v>
      </c>
      <c r="E18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41" s="36" t="str">
        <f>IF(Table2[[#This Row],[M1A]]="","",Table2[[#This Row],[M1A]]-Table2[[#This Row],[AWAL]])</f>
        <v/>
      </c>
      <c r="I1841" s="36" t="str">
        <f>IF(Table2[[#This Row],[M2A]]="","",SUM(Table2[[#This Row],[M2A]]-(IF(Table2[[#This Row],[M1A]]="",Table2[[#This Row],[AWAL]],Table2[[#This Row],[M1A]]))))</f>
        <v/>
      </c>
      <c r="J1841" s="37"/>
      <c r="K18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2" spans="1:15">
      <c r="A1842" s="33">
        <f>IF(Table2[[#This Row],[TT]]&lt;1,"",COUNT(A$2:A1841)+1)</f>
        <v>1810</v>
      </c>
      <c r="B1842" s="34" t="s">
        <v>2024</v>
      </c>
      <c r="C1842" s="35">
        <v>10</v>
      </c>
      <c r="D1842" s="35" t="s">
        <v>120</v>
      </c>
      <c r="E18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42" s="36" t="str">
        <f>IF(Table2[[#This Row],[M1A]]="","",Table2[[#This Row],[M1A]]-Table2[[#This Row],[AWAL]])</f>
        <v/>
      </c>
      <c r="I1842" s="36" t="str">
        <f>IF(Table2[[#This Row],[M2A]]="","",SUM(Table2[[#This Row],[M2A]]-(IF(Table2[[#This Row],[M1A]]="",Table2[[#This Row],[AWAL]],Table2[[#This Row],[M1A]]))))</f>
        <v/>
      </c>
      <c r="J1842" s="37"/>
      <c r="K18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43" spans="1:15">
      <c r="A1843" s="33">
        <f>IF(Table2[[#This Row],[TT]]&lt;1,"",COUNT(A$2:A1842)+1)</f>
        <v>1811</v>
      </c>
      <c r="B1843" s="43" t="s">
        <v>2965</v>
      </c>
      <c r="C1843" s="44"/>
      <c r="D1843" s="44" t="s">
        <v>2675</v>
      </c>
      <c r="E18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3" s="36">
        <v>1</v>
      </c>
      <c r="G1843" s="36">
        <f>IF(Table2[[#This Row],[M1A]]="","",Table2[[#This Row],[M1A]]-Table2[[#This Row],[AWAL]])</f>
        <v>1</v>
      </c>
      <c r="I1843" s="36" t="str">
        <f>IF(Table2[[#This Row],[M2A]]="","",SUM(Table2[[#This Row],[M2A]]-(IF(Table2[[#This Row],[M1A]]="",Table2[[#This Row],[AWAL]],Table2[[#This Row],[M1A]]))))</f>
        <v/>
      </c>
      <c r="J1843" s="37"/>
      <c r="K18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4" spans="1:15">
      <c r="A1844" s="33">
        <f>IF(Table2[[#This Row],[TT]]&lt;1,"",COUNT(A$2:A1843)+1)</f>
        <v>1812</v>
      </c>
      <c r="B1844" s="43" t="s">
        <v>2966</v>
      </c>
      <c r="C1844" s="44"/>
      <c r="D1844" s="44" t="s">
        <v>2675</v>
      </c>
      <c r="E18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4" s="36">
        <v>1</v>
      </c>
      <c r="G1844" s="36">
        <f>IF(Table2[[#This Row],[M1A]]="","",Table2[[#This Row],[M1A]]-Table2[[#This Row],[AWAL]])</f>
        <v>1</v>
      </c>
      <c r="I1844" s="36" t="str">
        <f>IF(Table2[[#This Row],[M2A]]="","",SUM(Table2[[#This Row],[M2A]]-(IF(Table2[[#This Row],[M1A]]="",Table2[[#This Row],[AWAL]],Table2[[#This Row],[M1A]]))))</f>
        <v/>
      </c>
      <c r="J1844" s="37"/>
      <c r="K18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5" spans="1:15">
      <c r="A1845" s="33">
        <f>IF(Table2[[#This Row],[TT]]&lt;1,"",COUNT(A$2:A1844)+1)</f>
        <v>1813</v>
      </c>
      <c r="B1845" s="43" t="s">
        <v>2963</v>
      </c>
      <c r="C1845" s="44"/>
      <c r="D1845" s="44" t="s">
        <v>2675</v>
      </c>
      <c r="E18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5" s="36">
        <v>1</v>
      </c>
      <c r="G1845" s="36">
        <f>IF(Table2[[#This Row],[M1A]]="","",Table2[[#This Row],[M1A]]-Table2[[#This Row],[AWAL]])</f>
        <v>1</v>
      </c>
      <c r="I1845" s="36" t="str">
        <f>IF(Table2[[#This Row],[M2A]]="","",SUM(Table2[[#This Row],[M2A]]-(IF(Table2[[#This Row],[M1A]]="",Table2[[#This Row],[AWAL]],Table2[[#This Row],[M1A]]))))</f>
        <v/>
      </c>
      <c r="J1845" s="37"/>
      <c r="K18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6" spans="1:15">
      <c r="A1846" s="33">
        <f>IF(Table2[[#This Row],[TT]]&lt;1,"",COUNT(A$2:A1845)+1)</f>
        <v>1814</v>
      </c>
      <c r="B1846" s="43" t="s">
        <v>2967</v>
      </c>
      <c r="C1846" s="44"/>
      <c r="D1846" s="44" t="s">
        <v>2675</v>
      </c>
      <c r="E18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6" s="36">
        <v>1</v>
      </c>
      <c r="G1846" s="36">
        <f>IF(Table2[[#This Row],[M1A]]="","",Table2[[#This Row],[M1A]]-Table2[[#This Row],[AWAL]])</f>
        <v>1</v>
      </c>
      <c r="I1846" s="36" t="str">
        <f>IF(Table2[[#This Row],[M2A]]="","",SUM(Table2[[#This Row],[M2A]]-(IF(Table2[[#This Row],[M1A]]="",Table2[[#This Row],[AWAL]],Table2[[#This Row],[M1A]]))))</f>
        <v/>
      </c>
      <c r="J1846" s="37"/>
      <c r="K18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7" spans="1:15">
      <c r="A1847" s="33">
        <f>IF(Table2[[#This Row],[TT]]&lt;1,"",COUNT(A$2:A1846)+1)</f>
        <v>1815</v>
      </c>
      <c r="B1847" s="43" t="s">
        <v>2961</v>
      </c>
      <c r="C1847" s="44"/>
      <c r="D1847" s="44" t="s">
        <v>2675</v>
      </c>
      <c r="E18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7" s="36">
        <v>1</v>
      </c>
      <c r="G1847" s="36">
        <f>IF(Table2[[#This Row],[M1A]]="","",Table2[[#This Row],[M1A]]-Table2[[#This Row],[AWAL]])</f>
        <v>1</v>
      </c>
      <c r="I1847" s="36" t="str">
        <f>IF(Table2[[#This Row],[M2A]]="","",SUM(Table2[[#This Row],[M2A]]-(IF(Table2[[#This Row],[M1A]]="",Table2[[#This Row],[AWAL]],Table2[[#This Row],[M1A]]))))</f>
        <v/>
      </c>
      <c r="J1847" s="37"/>
      <c r="K18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8" spans="1:15">
      <c r="A1848" s="33">
        <f>IF(Table2[[#This Row],[TT]]&lt;1,"",COUNT(A$2:A1847)+1)</f>
        <v>1816</v>
      </c>
      <c r="B1848" s="43" t="s">
        <v>2962</v>
      </c>
      <c r="C1848" s="44"/>
      <c r="D1848" s="44" t="s">
        <v>2675</v>
      </c>
      <c r="E18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8" s="36">
        <v>1</v>
      </c>
      <c r="G1848" s="36">
        <f>IF(Table2[[#This Row],[M1A]]="","",Table2[[#This Row],[M1A]]-Table2[[#This Row],[AWAL]])</f>
        <v>1</v>
      </c>
      <c r="I1848" s="36" t="str">
        <f>IF(Table2[[#This Row],[M2A]]="","",SUM(Table2[[#This Row],[M2A]]-(IF(Table2[[#This Row],[M1A]]="",Table2[[#This Row],[AWAL]],Table2[[#This Row],[M1A]]))))</f>
        <v/>
      </c>
      <c r="J1848" s="37"/>
      <c r="K18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49" spans="1:15">
      <c r="A1849" s="33">
        <f>IF(Table2[[#This Row],[TT]]&lt;1,"",COUNT(A$2:A1848)+1)</f>
        <v>1817</v>
      </c>
      <c r="B1849" s="43" t="s">
        <v>2968</v>
      </c>
      <c r="C1849" s="44"/>
      <c r="D1849" s="44" t="s">
        <v>2675</v>
      </c>
      <c r="E18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9" s="36">
        <v>1</v>
      </c>
      <c r="G1849" s="36">
        <f>IF(Table2[[#This Row],[M1A]]="","",Table2[[#This Row],[M1A]]-Table2[[#This Row],[AWAL]])</f>
        <v>1</v>
      </c>
      <c r="I1849" s="36" t="str">
        <f>IF(Table2[[#This Row],[M2A]]="","",SUM(Table2[[#This Row],[M2A]]-(IF(Table2[[#This Row],[M1A]]="",Table2[[#This Row],[AWAL]],Table2[[#This Row],[M1A]]))))</f>
        <v/>
      </c>
      <c r="J1849" s="37"/>
      <c r="K18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0" spans="1:15">
      <c r="A1850" s="33">
        <f>IF(Table2[[#This Row],[TT]]&lt;1,"",COUNT(A$2:A1849)+1)</f>
        <v>1818</v>
      </c>
      <c r="B1850" s="43" t="s">
        <v>2960</v>
      </c>
      <c r="C1850" s="44"/>
      <c r="D1850" s="44" t="s">
        <v>2675</v>
      </c>
      <c r="E18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50" s="36">
        <v>1</v>
      </c>
      <c r="G1850" s="36">
        <f>IF(Table2[[#This Row],[M1A]]="","",Table2[[#This Row],[M1A]]-Table2[[#This Row],[AWAL]])</f>
        <v>1</v>
      </c>
      <c r="I1850" s="36" t="str">
        <f>IF(Table2[[#This Row],[M2A]]="","",SUM(Table2[[#This Row],[M2A]]-(IF(Table2[[#This Row],[M1A]]="",Table2[[#This Row],[AWAL]],Table2[[#This Row],[M1A]]))))</f>
        <v/>
      </c>
      <c r="J1850" s="37"/>
      <c r="K18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1" spans="1:15">
      <c r="A1851" s="33">
        <f>IF(Table2[[#This Row],[TT]]&lt;1,"",COUNT(A$2:A1850)+1)</f>
        <v>1819</v>
      </c>
      <c r="B1851" s="43" t="s">
        <v>2964</v>
      </c>
      <c r="C1851" s="44"/>
      <c r="D1851" s="44" t="s">
        <v>2675</v>
      </c>
      <c r="E18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51" s="36">
        <v>1</v>
      </c>
      <c r="G1851" s="36">
        <f>IF(Table2[[#This Row],[M1A]]="","",Table2[[#This Row],[M1A]]-Table2[[#This Row],[AWAL]])</f>
        <v>1</v>
      </c>
      <c r="I1851" s="36" t="str">
        <f>IF(Table2[[#This Row],[M2A]]="","",SUM(Table2[[#This Row],[M2A]]-(IF(Table2[[#This Row],[M1A]]="",Table2[[#This Row],[AWAL]],Table2[[#This Row],[M1A]]))))</f>
        <v/>
      </c>
      <c r="J1851" s="37"/>
      <c r="K18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2" spans="1:15">
      <c r="A1852" s="33">
        <f>IF(Table2[[#This Row],[TT]]&lt;1,"",COUNT(A$2:A1851)+1)</f>
        <v>1820</v>
      </c>
      <c r="B1852" s="34" t="s">
        <v>2025</v>
      </c>
      <c r="C1852" s="35">
        <v>3</v>
      </c>
      <c r="D1852" s="35" t="s">
        <v>96</v>
      </c>
      <c r="E18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52" s="36" t="str">
        <f>IF(Table2[[#This Row],[M1A]]="","",Table2[[#This Row],[M1A]]-Table2[[#This Row],[AWAL]])</f>
        <v/>
      </c>
      <c r="I1852" s="36" t="str">
        <f>IF(Table2[[#This Row],[M2A]]="","",SUM(Table2[[#This Row],[M2A]]-(IF(Table2[[#This Row],[M1A]]="",Table2[[#This Row],[AWAL]],Table2[[#This Row],[M1A]]))))</f>
        <v/>
      </c>
      <c r="J1852" s="37"/>
      <c r="K18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3" spans="1:15">
      <c r="A1853" s="33">
        <f>IF(Table2[[#This Row],[TT]]&lt;1,"",COUNT(A$2:A1852)+1)</f>
        <v>1821</v>
      </c>
      <c r="B1853" s="34" t="s">
        <v>2026</v>
      </c>
      <c r="C1853" s="35">
        <v>3</v>
      </c>
      <c r="D1853" s="35" t="s">
        <v>96</v>
      </c>
      <c r="E18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53" s="36" t="str">
        <f>IF(Table2[[#This Row],[M1A]]="","",Table2[[#This Row],[M1A]]-Table2[[#This Row],[AWAL]])</f>
        <v/>
      </c>
      <c r="I1853" s="36" t="str">
        <f>IF(Table2[[#This Row],[M2A]]="","",SUM(Table2[[#This Row],[M2A]]-(IF(Table2[[#This Row],[M1A]]="",Table2[[#This Row],[AWAL]],Table2[[#This Row],[M1A]]))))</f>
        <v/>
      </c>
      <c r="J1853" s="37"/>
      <c r="K18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4" spans="1:15">
      <c r="A1854" s="33">
        <f>IF(Table2[[#This Row],[TT]]&lt;1,"",COUNT(A$2:A1853)+1)</f>
        <v>1822</v>
      </c>
      <c r="B1854" s="34" t="s">
        <v>2027</v>
      </c>
      <c r="C1854" s="35">
        <v>2</v>
      </c>
      <c r="D1854" s="35" t="s">
        <v>554</v>
      </c>
      <c r="E18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54" s="36" t="str">
        <f>IF(Table2[[#This Row],[M1A]]="","",Table2[[#This Row],[M1A]]-Table2[[#This Row],[AWAL]])</f>
        <v/>
      </c>
      <c r="I1854" s="36" t="str">
        <f>IF(Table2[[#This Row],[M2A]]="","",SUM(Table2[[#This Row],[M2A]]-(IF(Table2[[#This Row],[M1A]]="",Table2[[#This Row],[AWAL]],Table2[[#This Row],[M1A]]))))</f>
        <v/>
      </c>
      <c r="J1854" s="37"/>
      <c r="K18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5" spans="1:15">
      <c r="A1855" s="33">
        <f>IF(Table2[[#This Row],[TT]]&lt;1,"",COUNT(A$2:A1854)+1)</f>
        <v>1823</v>
      </c>
      <c r="B1855" s="43" t="s">
        <v>2959</v>
      </c>
      <c r="C1855" s="44"/>
      <c r="D1855" s="44" t="s">
        <v>2675</v>
      </c>
      <c r="E18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55" s="36">
        <v>1</v>
      </c>
      <c r="G1855" s="36">
        <f>IF(Table2[[#This Row],[M1A]]="","",Table2[[#This Row],[M1A]]-Table2[[#This Row],[AWAL]])</f>
        <v>1</v>
      </c>
      <c r="I1855" s="36" t="str">
        <f>IF(Table2[[#This Row],[M2A]]="","",SUM(Table2[[#This Row],[M2A]]-(IF(Table2[[#This Row],[M1A]]="",Table2[[#This Row],[AWAL]],Table2[[#This Row],[M1A]]))))</f>
        <v/>
      </c>
      <c r="J1855" s="37"/>
      <c r="K18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6" spans="1:15">
      <c r="A1856" s="33">
        <f>IF(Table2[[#This Row],[TT]]&lt;1,"",COUNT(A$2:A1855)+1)</f>
        <v>1824</v>
      </c>
      <c r="B1856" s="43" t="s">
        <v>2957</v>
      </c>
      <c r="C1856" s="44"/>
      <c r="D1856" s="44" t="s">
        <v>2675</v>
      </c>
      <c r="E18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56" s="36">
        <v>1</v>
      </c>
      <c r="G1856" s="36">
        <f>IF(Table2[[#This Row],[M1A]]="","",Table2[[#This Row],[M1A]]-Table2[[#This Row],[AWAL]])</f>
        <v>1</v>
      </c>
      <c r="I1856" s="36" t="str">
        <f>IF(Table2[[#This Row],[M2A]]="","",SUM(Table2[[#This Row],[M2A]]-(IF(Table2[[#This Row],[M1A]]="",Table2[[#This Row],[AWAL]],Table2[[#This Row],[M1A]]))))</f>
        <v/>
      </c>
      <c r="J1856" s="37"/>
      <c r="K18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7" spans="1:15">
      <c r="A1857" s="33">
        <f>IF(Table2[[#This Row],[TT]]&lt;1,"",COUNT(A$2:A1856)+1)</f>
        <v>1825</v>
      </c>
      <c r="B1857" s="43" t="s">
        <v>2958</v>
      </c>
      <c r="C1857" s="44"/>
      <c r="D1857" s="44" t="s">
        <v>2675</v>
      </c>
      <c r="E18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57" s="36">
        <v>1</v>
      </c>
      <c r="G1857" s="36">
        <f>IF(Table2[[#This Row],[M1A]]="","",Table2[[#This Row],[M1A]]-Table2[[#This Row],[AWAL]])</f>
        <v>1</v>
      </c>
      <c r="I1857" s="36" t="str">
        <f>IF(Table2[[#This Row],[M2A]]="","",SUM(Table2[[#This Row],[M2A]]-(IF(Table2[[#This Row],[M1A]]="",Table2[[#This Row],[AWAL]],Table2[[#This Row],[M1A]]))))</f>
        <v/>
      </c>
      <c r="J1857" s="37"/>
      <c r="K18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18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1858" spans="1:15">
      <c r="A1858" s="33">
        <f>IF(Table2[[#This Row],[TT]]&lt;1,"",COUNT(A$2:A1857)+1)</f>
        <v>1826</v>
      </c>
      <c r="B1858" s="34" t="s">
        <v>2028</v>
      </c>
      <c r="C1858" s="35">
        <v>8</v>
      </c>
      <c r="D1858" s="35" t="s">
        <v>672</v>
      </c>
      <c r="E18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58" s="36" t="str">
        <f>IF(Table2[[#This Row],[M1A]]="","",Table2[[#This Row],[M1A]]-Table2[[#This Row],[AWAL]])</f>
        <v/>
      </c>
      <c r="I1858" s="36" t="str">
        <f>IF(Table2[[#This Row],[M2A]]="","",SUM(Table2[[#This Row],[M2A]]-(IF(Table2[[#This Row],[M1A]]="",Table2[[#This Row],[AWAL]],Table2[[#This Row],[M1A]]))))</f>
        <v/>
      </c>
      <c r="J1858" s="37"/>
      <c r="K18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59" spans="1:15">
      <c r="A1859" s="33">
        <f>IF(Table2[[#This Row],[TT]]&lt;1,"",COUNT(A$2:A1858)+1)</f>
        <v>1827</v>
      </c>
      <c r="B1859" s="34" t="s">
        <v>2029</v>
      </c>
      <c r="C1859" s="35">
        <v>112</v>
      </c>
      <c r="D1859" s="35" t="s">
        <v>672</v>
      </c>
      <c r="E18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112</v>
      </c>
      <c r="G1859" s="36" t="str">
        <f>IF(Table2[[#This Row],[M1A]]="","",Table2[[#This Row],[M1A]]-Table2[[#This Row],[AWAL]])</f>
        <v/>
      </c>
      <c r="I1859" s="36" t="str">
        <f>IF(Table2[[#This Row],[M2A]]="","",SUM(Table2[[#This Row],[M2A]]-(IF(Table2[[#This Row],[M1A]]="",Table2[[#This Row],[AWAL]],Table2[[#This Row],[M1A]]))))</f>
        <v/>
      </c>
      <c r="J1859" s="37"/>
      <c r="K18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0" spans="1:15">
      <c r="A1860" s="33">
        <f>IF(Table2[[#This Row],[TT]]&lt;1,"",COUNT(A$2:A1859)+1)</f>
        <v>1828</v>
      </c>
      <c r="B1860" s="34" t="s">
        <v>2030</v>
      </c>
      <c r="C1860" s="35">
        <v>1</v>
      </c>
      <c r="D1860" s="35" t="s">
        <v>672</v>
      </c>
      <c r="E18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60" s="36" t="str">
        <f>IF(Table2[[#This Row],[M1A]]="","",Table2[[#This Row],[M1A]]-Table2[[#This Row],[AWAL]])</f>
        <v/>
      </c>
      <c r="I1860" s="36" t="str">
        <f>IF(Table2[[#This Row],[M2A]]="","",SUM(Table2[[#This Row],[M2A]]-(IF(Table2[[#This Row],[M1A]]="",Table2[[#This Row],[AWAL]],Table2[[#This Row],[M1A]]))))</f>
        <v/>
      </c>
      <c r="J1860" s="37"/>
      <c r="K18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1" spans="1:15">
      <c r="A1861" s="33">
        <f>IF(Table2[[#This Row],[TT]]&lt;1,"",COUNT(A$2:A1860)+1)</f>
        <v>1829</v>
      </c>
      <c r="B1861" s="34" t="s">
        <v>2031</v>
      </c>
      <c r="C1861" s="35">
        <v>59</v>
      </c>
      <c r="D1861" s="35" t="s">
        <v>672</v>
      </c>
      <c r="E18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59</v>
      </c>
      <c r="G1861" s="36" t="str">
        <f>IF(Table2[[#This Row],[M1A]]="","",Table2[[#This Row],[M1A]]-Table2[[#This Row],[AWAL]])</f>
        <v/>
      </c>
      <c r="I1861" s="36" t="str">
        <f>IF(Table2[[#This Row],[M2A]]="","",SUM(Table2[[#This Row],[M2A]]-(IF(Table2[[#This Row],[M1A]]="",Table2[[#This Row],[AWAL]],Table2[[#This Row],[M1A]]))))</f>
        <v/>
      </c>
      <c r="J1861" s="37"/>
      <c r="K18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2" spans="1:15">
      <c r="A1862" s="33">
        <f>IF(Table2[[#This Row],[TT]]&lt;1,"",COUNT(A$2:A1861)+1)</f>
        <v>1830</v>
      </c>
      <c r="B1862" s="34" t="s">
        <v>2032</v>
      </c>
      <c r="C1862" s="35">
        <v>5</v>
      </c>
      <c r="D1862" s="35" t="s">
        <v>218</v>
      </c>
      <c r="E18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62" s="36" t="str">
        <f>IF(Table2[[#This Row],[M1A]]="","",Table2[[#This Row],[M1A]]-Table2[[#This Row],[AWAL]])</f>
        <v/>
      </c>
      <c r="I1862" s="36" t="str">
        <f>IF(Table2[[#This Row],[M2A]]="","",SUM(Table2[[#This Row],[M2A]]-(IF(Table2[[#This Row],[M1A]]="",Table2[[#This Row],[AWAL]],Table2[[#This Row],[M1A]]))))</f>
        <v/>
      </c>
      <c r="J1862" s="37"/>
      <c r="K18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3" spans="1:15">
      <c r="A1863" s="33">
        <f>IF(Table2[[#This Row],[TT]]&lt;1,"",COUNT(A$2:A1862)+1)</f>
        <v>1831</v>
      </c>
      <c r="B1863" s="34" t="s">
        <v>2033</v>
      </c>
      <c r="C1863" s="35">
        <v>8</v>
      </c>
      <c r="D1863" s="35" t="s">
        <v>350</v>
      </c>
      <c r="E18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63" s="36" t="str">
        <f>IF(Table2[[#This Row],[M1A]]="","",Table2[[#This Row],[M1A]]-Table2[[#This Row],[AWAL]])</f>
        <v/>
      </c>
      <c r="I1863" s="36" t="str">
        <f>IF(Table2[[#This Row],[M2A]]="","",SUM(Table2[[#This Row],[M2A]]-(IF(Table2[[#This Row],[M1A]]="",Table2[[#This Row],[AWAL]],Table2[[#This Row],[M1A]]))))</f>
        <v/>
      </c>
      <c r="J1863" s="37"/>
      <c r="K18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4" spans="1:15">
      <c r="A1864" s="33">
        <f>IF(Table2[[#This Row],[TT]]&lt;1,"",COUNT(A$2:A1863)+1)</f>
        <v>1832</v>
      </c>
      <c r="B1864" s="34" t="s">
        <v>2034</v>
      </c>
      <c r="C1864" s="35">
        <v>93</v>
      </c>
      <c r="D1864" s="35" t="s">
        <v>536</v>
      </c>
      <c r="E18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93</v>
      </c>
      <c r="G1864" s="36" t="str">
        <f>IF(Table2[[#This Row],[M1A]]="","",Table2[[#This Row],[M1A]]-Table2[[#This Row],[AWAL]])</f>
        <v/>
      </c>
      <c r="I1864" s="36" t="str">
        <f>IF(Table2[[#This Row],[M2A]]="","",SUM(Table2[[#This Row],[M2A]]-(IF(Table2[[#This Row],[M1A]]="",Table2[[#This Row],[AWAL]],Table2[[#This Row],[M1A]]))))</f>
        <v/>
      </c>
      <c r="J1864" s="37"/>
      <c r="K18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5" spans="1:15">
      <c r="A1865" s="33">
        <f>IF(Table2[[#This Row],[TT]]&lt;1,"",COUNT(A$2:A1864)+1)</f>
        <v>1833</v>
      </c>
      <c r="B1865" s="34" t="s">
        <v>2035</v>
      </c>
      <c r="C1865" s="35">
        <v>24</v>
      </c>
      <c r="D1865" s="35" t="s">
        <v>178</v>
      </c>
      <c r="E18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865" s="36" t="str">
        <f>IF(Table2[[#This Row],[M1A]]="","",Table2[[#This Row],[M1A]]-Table2[[#This Row],[AWAL]])</f>
        <v/>
      </c>
      <c r="I1865" s="36" t="str">
        <f>IF(Table2[[#This Row],[M2A]]="","",SUM(Table2[[#This Row],[M2A]]-(IF(Table2[[#This Row],[M1A]]="",Table2[[#This Row],[AWAL]],Table2[[#This Row],[M1A]]))))</f>
        <v/>
      </c>
      <c r="J1865" s="37"/>
      <c r="K18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6" spans="1:15">
      <c r="A1866" s="33">
        <f>IF(Table2[[#This Row],[TT]]&lt;1,"",COUNT(A$2:A1865)+1)</f>
        <v>1834</v>
      </c>
      <c r="B1866" s="34" t="s">
        <v>2036</v>
      </c>
      <c r="C1866" s="35">
        <v>6</v>
      </c>
      <c r="D1866" s="35" t="s">
        <v>96</v>
      </c>
      <c r="E18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66" s="36" t="str">
        <f>IF(Table2[[#This Row],[M1A]]="","",Table2[[#This Row],[M1A]]-Table2[[#This Row],[AWAL]])</f>
        <v/>
      </c>
      <c r="I1866" s="36" t="str">
        <f>IF(Table2[[#This Row],[M2A]]="","",SUM(Table2[[#This Row],[M2A]]-(IF(Table2[[#This Row],[M1A]]="",Table2[[#This Row],[AWAL]],Table2[[#This Row],[M1A]]))))</f>
        <v/>
      </c>
      <c r="J1866" s="37"/>
      <c r="K18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7" spans="1:15">
      <c r="A1867" s="33">
        <f>IF(Table2[[#This Row],[TT]]&lt;1,"",COUNT(A$2:A1866)+1)</f>
        <v>1835</v>
      </c>
      <c r="B1867" s="34" t="s">
        <v>2037</v>
      </c>
      <c r="C1867" s="35">
        <v>1</v>
      </c>
      <c r="D1867" s="35" t="s">
        <v>2014</v>
      </c>
      <c r="E18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67" s="36" t="str">
        <f>IF(Table2[[#This Row],[M1A]]="","",Table2[[#This Row],[M1A]]-Table2[[#This Row],[AWAL]])</f>
        <v/>
      </c>
      <c r="I1867" s="36" t="str">
        <f>IF(Table2[[#This Row],[M2A]]="","",SUM(Table2[[#This Row],[M2A]]-(IF(Table2[[#This Row],[M1A]]="",Table2[[#This Row],[AWAL]],Table2[[#This Row],[M1A]]))))</f>
        <v/>
      </c>
      <c r="J1867" s="37"/>
      <c r="K18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8" spans="1:15">
      <c r="A1868" s="33">
        <f>IF(Table2[[#This Row],[TT]]&lt;1,"",COUNT(A$2:A1867)+1)</f>
        <v>1836</v>
      </c>
      <c r="B1868" s="34" t="s">
        <v>2038</v>
      </c>
      <c r="C1868" s="35">
        <v>4</v>
      </c>
      <c r="D1868" s="35" t="s">
        <v>2007</v>
      </c>
      <c r="E18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68" s="36" t="str">
        <f>IF(Table2[[#This Row],[M1A]]="","",Table2[[#This Row],[M1A]]-Table2[[#This Row],[AWAL]])</f>
        <v/>
      </c>
      <c r="I1868" s="36" t="str">
        <f>IF(Table2[[#This Row],[M2A]]="","",SUM(Table2[[#This Row],[M2A]]-(IF(Table2[[#This Row],[M1A]]="",Table2[[#This Row],[AWAL]],Table2[[#This Row],[M1A]]))))</f>
        <v/>
      </c>
      <c r="J1868" s="37"/>
      <c r="K18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69" spans="1:15">
      <c r="A1869" s="33">
        <f>IF(Table2[[#This Row],[TT]]&lt;1,"",COUNT(A$2:A1868)+1)</f>
        <v>1837</v>
      </c>
      <c r="B1869" s="34" t="s">
        <v>2039</v>
      </c>
      <c r="C1869" s="35">
        <v>8</v>
      </c>
      <c r="D1869" s="35" t="s">
        <v>946</v>
      </c>
      <c r="E18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869" s="36">
        <v>4</v>
      </c>
      <c r="G1869" s="36">
        <f>IF(Table2[[#This Row],[M1A]]="","",Table2[[#This Row],[M1A]]-Table2[[#This Row],[AWAL]])</f>
        <v>-4</v>
      </c>
      <c r="I1869" s="36" t="str">
        <f>IF(Table2[[#This Row],[M2A]]="","",SUM(Table2[[#This Row],[M2A]]-(IF(Table2[[#This Row],[M1A]]="",Table2[[#This Row],[AWAL]],Table2[[#This Row],[M1A]]))))</f>
        <v/>
      </c>
      <c r="J1869" s="37"/>
      <c r="K18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8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870" spans="1:15">
      <c r="A1870" s="33">
        <f>IF(Table2[[#This Row],[TT]]&lt;1,"",COUNT(A$2:A1869)+1)</f>
        <v>1838</v>
      </c>
      <c r="B1870" s="43" t="s">
        <v>2956</v>
      </c>
      <c r="C1870" s="44"/>
      <c r="D1870" s="44" t="s">
        <v>2839</v>
      </c>
      <c r="E18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870" s="36">
        <v>34</v>
      </c>
      <c r="G1870" s="36">
        <f>IF(Table2[[#This Row],[M1A]]="","",Table2[[#This Row],[M1A]]-Table2[[#This Row],[AWAL]])</f>
        <v>34</v>
      </c>
      <c r="I1870" s="36" t="str">
        <f>IF(Table2[[#This Row],[M2A]]="","",SUM(Table2[[#This Row],[M2A]]-(IF(Table2[[#This Row],[M1A]]="",Table2[[#This Row],[AWAL]],Table2[[#This Row],[M1A]]))))</f>
        <v/>
      </c>
      <c r="J1870" s="37"/>
      <c r="K18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M1:B(34)  </v>
      </c>
      <c r="O18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M1+34 </v>
      </c>
    </row>
    <row r="1871" spans="1:15">
      <c r="A1871" s="33">
        <f>IF(Table2[[#This Row],[TT]]&lt;1,"",COUNT(A$2:A1870)+1)</f>
        <v>1839</v>
      </c>
      <c r="B1871" s="43" t="s">
        <v>2955</v>
      </c>
      <c r="C1871" s="44">
        <v>1</v>
      </c>
      <c r="D1871" s="44" t="s">
        <v>2839</v>
      </c>
      <c r="E18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1871" s="36">
        <v>14</v>
      </c>
      <c r="G1871" s="36">
        <f>IF(Table2[[#This Row],[M1A]]="","",Table2[[#This Row],[M1A]]-Table2[[#This Row],[AWAL]])</f>
        <v>13</v>
      </c>
      <c r="I1871" s="36" t="str">
        <f>IF(Table2[[#This Row],[M2A]]="","",SUM(Table2[[#This Row],[M2A]]-(IF(Table2[[#This Row],[M1A]]="",Table2[[#This Row],[AWAL]],Table2[[#This Row],[M1A]]))))</f>
        <v/>
      </c>
      <c r="J1871" s="37"/>
      <c r="K18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M1:T(13)  </v>
      </c>
      <c r="O18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M1+13 </v>
      </c>
    </row>
    <row r="1872" spans="1:15">
      <c r="A1872" s="33" t="str">
        <f>IF(Table2[[#This Row],[TT]]&lt;1,"",COUNT(A$2:A1871)+1)</f>
        <v/>
      </c>
      <c r="B1872" s="34" t="s">
        <v>2040</v>
      </c>
      <c r="C1872" s="35">
        <v>2</v>
      </c>
      <c r="D1872" s="35" t="s">
        <v>946</v>
      </c>
      <c r="E18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72" s="36">
        <v>0</v>
      </c>
      <c r="G1872" s="36">
        <f>IF(Table2[[#This Row],[M1A]]="","",Table2[[#This Row],[M1A]]-Table2[[#This Row],[AWAL]])</f>
        <v>-2</v>
      </c>
      <c r="I1872" s="36" t="str">
        <f>IF(Table2[[#This Row],[M2A]]="","",SUM(Table2[[#This Row],[M2A]]-(IF(Table2[[#This Row],[M1A]]="",Table2[[#This Row],[AWAL]],Table2[[#This Row],[M1A]]))))</f>
        <v/>
      </c>
      <c r="J1872" s="37"/>
      <c r="K18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M1:H(-2)  </v>
      </c>
      <c r="O18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873" spans="1:15">
      <c r="A1873" s="33">
        <f>IF(Table2[[#This Row],[TT]]&lt;1,"",COUNT(A$2:A1872)+1)</f>
        <v>1840</v>
      </c>
      <c r="B1873" s="34" t="s">
        <v>2041</v>
      </c>
      <c r="C1873" s="35">
        <v>4</v>
      </c>
      <c r="D1873" s="35" t="s">
        <v>78</v>
      </c>
      <c r="E18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73" s="36" t="str">
        <f>IF(Table2[[#This Row],[M1A]]="","",Table2[[#This Row],[M1A]]-Table2[[#This Row],[AWAL]])</f>
        <v/>
      </c>
      <c r="I1873" s="36" t="str">
        <f>IF(Table2[[#This Row],[M2A]]="","",SUM(Table2[[#This Row],[M2A]]-(IF(Table2[[#This Row],[M1A]]="",Table2[[#This Row],[AWAL]],Table2[[#This Row],[M1A]]))))</f>
        <v/>
      </c>
      <c r="J1873" s="37"/>
      <c r="K18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4" spans="1:15">
      <c r="A1874" s="33">
        <f>IF(Table2[[#This Row],[TT]]&lt;1,"",COUNT(A$2:A1873)+1)</f>
        <v>1841</v>
      </c>
      <c r="B1874" s="34" t="s">
        <v>2042</v>
      </c>
      <c r="C1874" s="35">
        <v>4</v>
      </c>
      <c r="D1874" s="35" t="s">
        <v>78</v>
      </c>
      <c r="E18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74" s="36" t="str">
        <f>IF(Table2[[#This Row],[M1A]]="","",Table2[[#This Row],[M1A]]-Table2[[#This Row],[AWAL]])</f>
        <v/>
      </c>
      <c r="I1874" s="36" t="str">
        <f>IF(Table2[[#This Row],[M2A]]="","",SUM(Table2[[#This Row],[M2A]]-(IF(Table2[[#This Row],[M1A]]="",Table2[[#This Row],[AWAL]],Table2[[#This Row],[M1A]]))))</f>
        <v/>
      </c>
      <c r="J1874" s="37"/>
      <c r="K18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5" spans="1:15">
      <c r="A1875" s="33">
        <f>IF(Table2[[#This Row],[TT]]&lt;1,"",COUNT(A$2:A1874)+1)</f>
        <v>1842</v>
      </c>
      <c r="B1875" s="34" t="s">
        <v>2043</v>
      </c>
      <c r="C1875" s="35">
        <v>7</v>
      </c>
      <c r="D1875" s="35" t="s">
        <v>78</v>
      </c>
      <c r="E18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75" s="36" t="str">
        <f>IF(Table2[[#This Row],[M1A]]="","",Table2[[#This Row],[M1A]]-Table2[[#This Row],[AWAL]])</f>
        <v/>
      </c>
      <c r="I1875" s="36" t="str">
        <f>IF(Table2[[#This Row],[M2A]]="","",SUM(Table2[[#This Row],[M2A]]-(IF(Table2[[#This Row],[M1A]]="",Table2[[#This Row],[AWAL]],Table2[[#This Row],[M1A]]))))</f>
        <v/>
      </c>
      <c r="J1875" s="37"/>
      <c r="K18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6" spans="1:15">
      <c r="A1876" s="33">
        <f>IF(Table2[[#This Row],[TT]]&lt;1,"",COUNT(A$2:A1875)+1)</f>
        <v>1843</v>
      </c>
      <c r="B1876" s="34" t="s">
        <v>2044</v>
      </c>
      <c r="C1876" s="35">
        <v>14</v>
      </c>
      <c r="D1876" s="35" t="s">
        <v>78</v>
      </c>
      <c r="E18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76" s="36" t="str">
        <f>IF(Table2[[#This Row],[M1A]]="","",Table2[[#This Row],[M1A]]-Table2[[#This Row],[AWAL]])</f>
        <v/>
      </c>
      <c r="I1876" s="36" t="str">
        <f>IF(Table2[[#This Row],[M2A]]="","",SUM(Table2[[#This Row],[M2A]]-(IF(Table2[[#This Row],[M1A]]="",Table2[[#This Row],[AWAL]],Table2[[#This Row],[M1A]]))))</f>
        <v/>
      </c>
      <c r="J1876" s="37"/>
      <c r="K18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7" spans="1:15">
      <c r="A1877" s="33">
        <f>IF(Table2[[#This Row],[TT]]&lt;1,"",COUNT(A$2:A1876)+1)</f>
        <v>1844</v>
      </c>
      <c r="B1877" s="34" t="s">
        <v>2045</v>
      </c>
      <c r="C1877" s="35">
        <v>2</v>
      </c>
      <c r="D1877" s="35" t="s">
        <v>86</v>
      </c>
      <c r="E18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7" s="36" t="str">
        <f>IF(Table2[[#This Row],[M1A]]="","",Table2[[#This Row],[M1A]]-Table2[[#This Row],[AWAL]])</f>
        <v/>
      </c>
      <c r="I1877" s="36" t="str">
        <f>IF(Table2[[#This Row],[M2A]]="","",SUM(Table2[[#This Row],[M2A]]-(IF(Table2[[#This Row],[M1A]]="",Table2[[#This Row],[AWAL]],Table2[[#This Row],[M1A]]))))</f>
        <v/>
      </c>
      <c r="J1877" s="37"/>
      <c r="K18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8" spans="1:15">
      <c r="A1878" s="33">
        <f>IF(Table2[[#This Row],[TT]]&lt;1,"",COUNT(A$2:A1877)+1)</f>
        <v>1845</v>
      </c>
      <c r="B1878" s="34" t="s">
        <v>2046</v>
      </c>
      <c r="C1878" s="35">
        <v>1</v>
      </c>
      <c r="D1878" s="35" t="s">
        <v>67</v>
      </c>
      <c r="E18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78" s="36" t="str">
        <f>IF(Table2[[#This Row],[M1A]]="","",Table2[[#This Row],[M1A]]-Table2[[#This Row],[AWAL]])</f>
        <v/>
      </c>
      <c r="I1878" s="36" t="str">
        <f>IF(Table2[[#This Row],[M2A]]="","",SUM(Table2[[#This Row],[M2A]]-(IF(Table2[[#This Row],[M1A]]="",Table2[[#This Row],[AWAL]],Table2[[#This Row],[M1A]]))))</f>
        <v/>
      </c>
      <c r="J1878" s="37"/>
      <c r="K18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79" spans="1:15">
      <c r="A1879" s="33">
        <f>IF(Table2[[#This Row],[TT]]&lt;1,"",COUNT(A$2:A1878)+1)</f>
        <v>1846</v>
      </c>
      <c r="B1879" s="34" t="s">
        <v>2047</v>
      </c>
      <c r="C1879" s="35">
        <v>2</v>
      </c>
      <c r="D1879" s="35" t="s">
        <v>82</v>
      </c>
      <c r="E18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9" s="36" t="str">
        <f>IF(Table2[[#This Row],[M1A]]="","",Table2[[#This Row],[M1A]]-Table2[[#This Row],[AWAL]])</f>
        <v/>
      </c>
      <c r="I1879" s="36" t="str">
        <f>IF(Table2[[#This Row],[M2A]]="","",SUM(Table2[[#This Row],[M2A]]-(IF(Table2[[#This Row],[M1A]]="",Table2[[#This Row],[AWAL]],Table2[[#This Row],[M1A]]))))</f>
        <v/>
      </c>
      <c r="J1879" s="37"/>
      <c r="K18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0" spans="1:15">
      <c r="A1880" s="33">
        <f>IF(Table2[[#This Row],[TT]]&lt;1,"",COUNT(A$2:A1879)+1)</f>
        <v>1847</v>
      </c>
      <c r="B1880" s="34" t="s">
        <v>2047</v>
      </c>
      <c r="C1880" s="35">
        <v>20</v>
      </c>
      <c r="D1880" s="35" t="s">
        <v>82</v>
      </c>
      <c r="E18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880" s="36" t="str">
        <f>IF(Table2[[#This Row],[M1A]]="","",Table2[[#This Row],[M1A]]-Table2[[#This Row],[AWAL]])</f>
        <v/>
      </c>
      <c r="I1880" s="36" t="str">
        <f>IF(Table2[[#This Row],[M2A]]="","",SUM(Table2[[#This Row],[M2A]]-(IF(Table2[[#This Row],[M1A]]="",Table2[[#This Row],[AWAL]],Table2[[#This Row],[M1A]]))))</f>
        <v/>
      </c>
      <c r="J1880" s="37"/>
      <c r="K18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1" spans="1:15">
      <c r="A1881" s="33">
        <f>IF(Table2[[#This Row],[TT]]&lt;1,"",COUNT(A$2:A1880)+1)</f>
        <v>1848</v>
      </c>
      <c r="B1881" s="34" t="s">
        <v>2048</v>
      </c>
      <c r="C1881" s="35">
        <v>1</v>
      </c>
      <c r="D1881" s="35" t="s">
        <v>57</v>
      </c>
      <c r="E18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81" s="36" t="str">
        <f>IF(Table2[[#This Row],[M1A]]="","",Table2[[#This Row],[M1A]]-Table2[[#This Row],[AWAL]])</f>
        <v/>
      </c>
      <c r="I1881" s="36" t="str">
        <f>IF(Table2[[#This Row],[M2A]]="","",SUM(Table2[[#This Row],[M2A]]-(IF(Table2[[#This Row],[M1A]]="",Table2[[#This Row],[AWAL]],Table2[[#This Row],[M1A]]))))</f>
        <v/>
      </c>
      <c r="J1881" s="37"/>
      <c r="K18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2" spans="1:15">
      <c r="A1882" s="33">
        <f>IF(Table2[[#This Row],[TT]]&lt;1,"",COUNT(A$2:A1881)+1)</f>
        <v>1849</v>
      </c>
      <c r="B1882" s="34" t="s">
        <v>2049</v>
      </c>
      <c r="C1882" s="35">
        <v>4</v>
      </c>
      <c r="D1882" s="35">
        <v>2400</v>
      </c>
      <c r="E18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2" s="36" t="str">
        <f>IF(Table2[[#This Row],[M1A]]="","",Table2[[#This Row],[M1A]]-Table2[[#This Row],[AWAL]])</f>
        <v/>
      </c>
      <c r="I1882" s="36" t="str">
        <f>IF(Table2[[#This Row],[M2A]]="","",SUM(Table2[[#This Row],[M2A]]-(IF(Table2[[#This Row],[M1A]]="",Table2[[#This Row],[AWAL]],Table2[[#This Row],[M1A]]))))</f>
        <v/>
      </c>
      <c r="J1882" s="37"/>
      <c r="K18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3" spans="1:15">
      <c r="A1883" s="33">
        <f>IF(Table2[[#This Row],[TT]]&lt;1,"",COUNT(A$2:A1882)+1)</f>
        <v>1850</v>
      </c>
      <c r="B1883" s="34" t="s">
        <v>2050</v>
      </c>
      <c r="C1883" s="35">
        <v>6</v>
      </c>
      <c r="D1883" s="35">
        <v>2400</v>
      </c>
      <c r="E18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83" s="36" t="str">
        <f>IF(Table2[[#This Row],[M1A]]="","",Table2[[#This Row],[M1A]]-Table2[[#This Row],[AWAL]])</f>
        <v/>
      </c>
      <c r="I1883" s="36" t="str">
        <f>IF(Table2[[#This Row],[M2A]]="","",SUM(Table2[[#This Row],[M2A]]-(IF(Table2[[#This Row],[M1A]]="",Table2[[#This Row],[AWAL]],Table2[[#This Row],[M1A]]))))</f>
        <v/>
      </c>
      <c r="J1883" s="37"/>
      <c r="K18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4" spans="1:15">
      <c r="A1884" s="33">
        <f>IF(Table2[[#This Row],[TT]]&lt;1,"",COUNT(A$2:A1883)+1)</f>
        <v>1851</v>
      </c>
      <c r="B1884" s="34" t="s">
        <v>2051</v>
      </c>
      <c r="C1884" s="35">
        <v>1</v>
      </c>
      <c r="D1884" s="35">
        <v>1200</v>
      </c>
      <c r="E18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84" s="36" t="str">
        <f>IF(Table2[[#This Row],[M1A]]="","",Table2[[#This Row],[M1A]]-Table2[[#This Row],[AWAL]])</f>
        <v/>
      </c>
      <c r="I1884" s="36" t="str">
        <f>IF(Table2[[#This Row],[M2A]]="","",SUM(Table2[[#This Row],[M2A]]-(IF(Table2[[#This Row],[M1A]]="",Table2[[#This Row],[AWAL]],Table2[[#This Row],[M1A]]))))</f>
        <v/>
      </c>
      <c r="J1884" s="37"/>
      <c r="K18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5" spans="1:15">
      <c r="A1885" s="33">
        <f>IF(Table2[[#This Row],[TT]]&lt;1,"",COUNT(A$2:A1884)+1)</f>
        <v>1852</v>
      </c>
      <c r="B1885" s="34" t="s">
        <v>2880</v>
      </c>
      <c r="C1885" s="35">
        <v>4</v>
      </c>
      <c r="D1885" s="35">
        <v>120</v>
      </c>
      <c r="E18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5" s="36" t="str">
        <f>IF(Table2[[#This Row],[M1A]]="","",Table2[[#This Row],[M1A]]-Table2[[#This Row],[AWAL]])</f>
        <v/>
      </c>
      <c r="I1885" s="36" t="str">
        <f>IF(Table2[[#This Row],[M2A]]="","",SUM(Table2[[#This Row],[M2A]]-(IF(Table2[[#This Row],[M1A]]="",Table2[[#This Row],[AWAL]],Table2[[#This Row],[M1A]]))))</f>
        <v/>
      </c>
      <c r="J1885" s="37"/>
      <c r="K18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6" spans="1:15">
      <c r="A1886" s="33">
        <f>IF(Table2[[#This Row],[TT]]&lt;1,"",COUNT(A$2:A1885)+1)</f>
        <v>1853</v>
      </c>
      <c r="B1886" s="34" t="s">
        <v>2881</v>
      </c>
      <c r="C1886" s="35">
        <v>2</v>
      </c>
      <c r="D1886" s="35">
        <v>120</v>
      </c>
      <c r="E18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6" s="36" t="str">
        <f>IF(Table2[[#This Row],[M1A]]="","",Table2[[#This Row],[M1A]]-Table2[[#This Row],[AWAL]])</f>
        <v/>
      </c>
      <c r="I1886" s="36" t="str">
        <f>IF(Table2[[#This Row],[M2A]]="","",SUM(Table2[[#This Row],[M2A]]-(IF(Table2[[#This Row],[M1A]]="",Table2[[#This Row],[AWAL]],Table2[[#This Row],[M1A]]))))</f>
        <v/>
      </c>
      <c r="J1886" s="37"/>
      <c r="K18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7" spans="1:15">
      <c r="A1887" s="33">
        <f>IF(Table2[[#This Row],[TT]]&lt;1,"",COUNT(A$2:A1886)+1)</f>
        <v>1854</v>
      </c>
      <c r="B1887" s="34" t="s">
        <v>2882</v>
      </c>
      <c r="C1887" s="35">
        <v>4</v>
      </c>
      <c r="D1887" s="35" t="s">
        <v>2922</v>
      </c>
      <c r="E18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7" s="36" t="str">
        <f>IF(Table2[[#This Row],[M1A]]="","",Table2[[#This Row],[M1A]]-Table2[[#This Row],[AWAL]])</f>
        <v/>
      </c>
      <c r="I1887" s="36" t="str">
        <f>IF(Table2[[#This Row],[M2A]]="","",SUM(Table2[[#This Row],[M2A]]-(IF(Table2[[#This Row],[M1A]]="",Table2[[#This Row],[AWAL]],Table2[[#This Row],[M1A]]))))</f>
        <v/>
      </c>
      <c r="J1887" s="37"/>
      <c r="K18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8" spans="1:15">
      <c r="A1888" s="33">
        <f>IF(Table2[[#This Row],[TT]]&lt;1,"",COUNT(A$2:A1887)+1)</f>
        <v>1855</v>
      </c>
      <c r="B1888" s="34" t="s">
        <v>2883</v>
      </c>
      <c r="C1888" s="35">
        <v>2</v>
      </c>
      <c r="D1888" s="35" t="s">
        <v>2922</v>
      </c>
      <c r="E18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8" s="36" t="str">
        <f>IF(Table2[[#This Row],[M1A]]="","",Table2[[#This Row],[M1A]]-Table2[[#This Row],[AWAL]])</f>
        <v/>
      </c>
      <c r="I1888" s="36" t="str">
        <f>IF(Table2[[#This Row],[M2A]]="","",SUM(Table2[[#This Row],[M2A]]-(IF(Table2[[#This Row],[M1A]]="",Table2[[#This Row],[AWAL]],Table2[[#This Row],[M1A]]))))</f>
        <v/>
      </c>
      <c r="J1888" s="37"/>
      <c r="K18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89" spans="1:15">
      <c r="A1889" s="33">
        <f>IF(Table2[[#This Row],[TT]]&lt;1,"",COUNT(A$2:A1888)+1)</f>
        <v>1856</v>
      </c>
      <c r="B1889" s="34" t="s">
        <v>2052</v>
      </c>
      <c r="C1889" s="35">
        <v>11</v>
      </c>
      <c r="D1889" s="35">
        <v>40</v>
      </c>
      <c r="E18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889" s="36" t="str">
        <f>IF(Table2[[#This Row],[M1A]]="","",Table2[[#This Row],[M1A]]-Table2[[#This Row],[AWAL]])</f>
        <v/>
      </c>
      <c r="I1889" s="36" t="str">
        <f>IF(Table2[[#This Row],[M2A]]="","",SUM(Table2[[#This Row],[M2A]]-(IF(Table2[[#This Row],[M1A]]="",Table2[[#This Row],[AWAL]],Table2[[#This Row],[M1A]]))))</f>
        <v/>
      </c>
      <c r="J1889" s="37"/>
      <c r="K18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0" spans="1:15">
      <c r="A1890" s="33">
        <f>IF(Table2[[#This Row],[TT]]&lt;1,"",COUNT(A$2:A1889)+1)</f>
        <v>1857</v>
      </c>
      <c r="B1890" s="34" t="s">
        <v>2053</v>
      </c>
      <c r="C1890" s="35">
        <v>14</v>
      </c>
      <c r="D1890" s="35">
        <v>40</v>
      </c>
      <c r="E18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90" s="36" t="str">
        <f>IF(Table2[[#This Row],[M1A]]="","",Table2[[#This Row],[M1A]]-Table2[[#This Row],[AWAL]])</f>
        <v/>
      </c>
      <c r="I1890" s="36" t="str">
        <f>IF(Table2[[#This Row],[M2A]]="","",SUM(Table2[[#This Row],[M2A]]-(IF(Table2[[#This Row],[M1A]]="",Table2[[#This Row],[AWAL]],Table2[[#This Row],[M1A]]))))</f>
        <v/>
      </c>
      <c r="J1890" s="37"/>
      <c r="K18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1" spans="1:15">
      <c r="A1891" s="33">
        <f>IF(Table2[[#This Row],[TT]]&lt;1,"",COUNT(A$2:A1890)+1)</f>
        <v>1858</v>
      </c>
      <c r="B1891" s="34" t="s">
        <v>2054</v>
      </c>
      <c r="C1891" s="35">
        <v>2</v>
      </c>
      <c r="D1891" s="35">
        <v>1500</v>
      </c>
      <c r="E18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91" s="36" t="str">
        <f>IF(Table2[[#This Row],[M1A]]="","",Table2[[#This Row],[M1A]]-Table2[[#This Row],[AWAL]])</f>
        <v/>
      </c>
      <c r="I1891" s="36" t="str">
        <f>IF(Table2[[#This Row],[M2A]]="","",SUM(Table2[[#This Row],[M2A]]-(IF(Table2[[#This Row],[M1A]]="",Table2[[#This Row],[AWAL]],Table2[[#This Row],[M1A]]))))</f>
        <v/>
      </c>
      <c r="J1891" s="37"/>
      <c r="K18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2" spans="1:15">
      <c r="A1892" s="33">
        <f>IF(Table2[[#This Row],[TT]]&lt;1,"",COUNT(A$2:A1891)+1)</f>
        <v>1859</v>
      </c>
      <c r="B1892" s="34" t="s">
        <v>2055</v>
      </c>
      <c r="C1892" s="35">
        <v>5</v>
      </c>
      <c r="D1892" s="35">
        <v>2400</v>
      </c>
      <c r="E18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2" s="36" t="str">
        <f>IF(Table2[[#This Row],[M1A]]="","",Table2[[#This Row],[M1A]]-Table2[[#This Row],[AWAL]])</f>
        <v/>
      </c>
      <c r="I1892" s="36" t="str">
        <f>IF(Table2[[#This Row],[M2A]]="","",SUM(Table2[[#This Row],[M2A]]-(IF(Table2[[#This Row],[M1A]]="",Table2[[#This Row],[AWAL]],Table2[[#This Row],[M1A]]))))</f>
        <v/>
      </c>
      <c r="J1892" s="37"/>
      <c r="K18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3" spans="1:15">
      <c r="A1893" s="33">
        <f>IF(Table2[[#This Row],[TT]]&lt;1,"",COUNT(A$2:A1892)+1)</f>
        <v>1860</v>
      </c>
      <c r="B1893" s="34" t="s">
        <v>2056</v>
      </c>
      <c r="C1893" s="35">
        <v>6</v>
      </c>
      <c r="D1893" s="35">
        <v>2000</v>
      </c>
      <c r="E18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93" s="36" t="str">
        <f>IF(Table2[[#This Row],[M1A]]="","",Table2[[#This Row],[M1A]]-Table2[[#This Row],[AWAL]])</f>
        <v/>
      </c>
      <c r="I1893" s="36" t="str">
        <f>IF(Table2[[#This Row],[M2A]]="","",SUM(Table2[[#This Row],[M2A]]-(IF(Table2[[#This Row],[M1A]]="",Table2[[#This Row],[AWAL]],Table2[[#This Row],[M1A]]))))</f>
        <v/>
      </c>
      <c r="J1893" s="37"/>
      <c r="K18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4" spans="1:15">
      <c r="A1894" s="33">
        <f>IF(Table2[[#This Row],[TT]]&lt;1,"",COUNT(A$2:A1893)+1)</f>
        <v>1861</v>
      </c>
      <c r="B1894" s="34" t="s">
        <v>2057</v>
      </c>
      <c r="C1894" s="35">
        <v>3</v>
      </c>
      <c r="D1894" s="35">
        <v>2000</v>
      </c>
      <c r="E18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94" s="36" t="str">
        <f>IF(Table2[[#This Row],[M1A]]="","",Table2[[#This Row],[M1A]]-Table2[[#This Row],[AWAL]])</f>
        <v/>
      </c>
      <c r="I1894" s="36" t="str">
        <f>IF(Table2[[#This Row],[M2A]]="","",SUM(Table2[[#This Row],[M2A]]-(IF(Table2[[#This Row],[M1A]]="",Table2[[#This Row],[AWAL]],Table2[[#This Row],[M1A]]))))</f>
        <v/>
      </c>
      <c r="J1894" s="37"/>
      <c r="K18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5" spans="1:15">
      <c r="A1895" s="33">
        <f>IF(Table2[[#This Row],[TT]]&lt;1,"",COUNT(A$2:A1894)+1)</f>
        <v>1862</v>
      </c>
      <c r="B1895" s="34" t="s">
        <v>2058</v>
      </c>
      <c r="C1895" s="35">
        <v>19</v>
      </c>
      <c r="D1895" s="35" t="s">
        <v>145</v>
      </c>
      <c r="E18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895" s="36" t="str">
        <f>IF(Table2[[#This Row],[M1A]]="","",Table2[[#This Row],[M1A]]-Table2[[#This Row],[AWAL]])</f>
        <v/>
      </c>
      <c r="I1895" s="36" t="str">
        <f>IF(Table2[[#This Row],[M2A]]="","",SUM(Table2[[#This Row],[M2A]]-(IF(Table2[[#This Row],[M1A]]="",Table2[[#This Row],[AWAL]],Table2[[#This Row],[M1A]]))))</f>
        <v/>
      </c>
      <c r="J1895" s="37"/>
      <c r="K18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6" spans="1:15">
      <c r="A1896" s="33" t="str">
        <f>IF(Table2[[#This Row],[TT]]&lt;1,"",COUNT(A$2:A1895)+1)</f>
        <v/>
      </c>
      <c r="B1896" s="34" t="s">
        <v>2884</v>
      </c>
      <c r="C1896" s="35">
        <v>9</v>
      </c>
      <c r="D1896" s="35">
        <v>1200</v>
      </c>
      <c r="E18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96" s="36">
        <v>0</v>
      </c>
      <c r="G1896" s="36">
        <f>IF(Table2[[#This Row],[M1A]]="","",Table2[[#This Row],[M1A]]-Table2[[#This Row],[AWAL]])</f>
        <v>-9</v>
      </c>
      <c r="I1896" s="36" t="str">
        <f>IF(Table2[[#This Row],[M2A]]="","",SUM(Table2[[#This Row],[M2A]]-(IF(Table2[[#This Row],[M1A]]="",Table2[[#This Row],[AWAL]],Table2[[#This Row],[M1A]]))))</f>
        <v/>
      </c>
      <c r="J1896" s="37"/>
      <c r="K18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M1:H(-9)  </v>
      </c>
      <c r="O18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M1-9 </v>
      </c>
    </row>
    <row r="1897" spans="1:15">
      <c r="A1897" s="33">
        <f>IF(Table2[[#This Row],[TT]]&lt;1,"",COUNT(A$2:A1896)+1)</f>
        <v>1863</v>
      </c>
      <c r="B1897" s="34" t="s">
        <v>2059</v>
      </c>
      <c r="C1897" s="35">
        <v>5</v>
      </c>
      <c r="D1897" s="35">
        <v>1200</v>
      </c>
      <c r="E18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7" s="36" t="str">
        <f>IF(Table2[[#This Row],[M1A]]="","",Table2[[#This Row],[M1A]]-Table2[[#This Row],[AWAL]])</f>
        <v/>
      </c>
      <c r="I1897" s="36" t="str">
        <f>IF(Table2[[#This Row],[M2A]]="","",SUM(Table2[[#This Row],[M2A]]-(IF(Table2[[#This Row],[M1A]]="",Table2[[#This Row],[AWAL]],Table2[[#This Row],[M1A]]))))</f>
        <v/>
      </c>
      <c r="J1897" s="37"/>
      <c r="K18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8" spans="1:15">
      <c r="A1898" s="33">
        <f>IF(Table2[[#This Row],[TT]]&lt;1,"",COUNT(A$2:A1897)+1)</f>
        <v>1864</v>
      </c>
      <c r="B1898" s="34" t="s">
        <v>2060</v>
      </c>
      <c r="C1898" s="35">
        <v>2</v>
      </c>
      <c r="D1898" s="35" t="s">
        <v>47</v>
      </c>
      <c r="E18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98" s="36" t="str">
        <f>IF(Table2[[#This Row],[M1A]]="","",Table2[[#This Row],[M1A]]-Table2[[#This Row],[AWAL]])</f>
        <v/>
      </c>
      <c r="I1898" s="36" t="str">
        <f>IF(Table2[[#This Row],[M2A]]="","",SUM(Table2[[#This Row],[M2A]]-(IF(Table2[[#This Row],[M1A]]="",Table2[[#This Row],[AWAL]],Table2[[#This Row],[M1A]]))))</f>
        <v/>
      </c>
      <c r="J1898" s="37"/>
      <c r="K18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899" spans="1:15">
      <c r="A1899" s="33">
        <f>IF(Table2[[#This Row],[TT]]&lt;1,"",COUNT(A$2:A1898)+1)</f>
        <v>1865</v>
      </c>
      <c r="B1899" s="34" t="s">
        <v>2061</v>
      </c>
      <c r="C1899" s="35">
        <v>9</v>
      </c>
      <c r="D1899" s="35">
        <v>100</v>
      </c>
      <c r="E18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99" s="36" t="str">
        <f>IF(Table2[[#This Row],[M1A]]="","",Table2[[#This Row],[M1A]]-Table2[[#This Row],[AWAL]])</f>
        <v/>
      </c>
      <c r="I1899" s="36" t="str">
        <f>IF(Table2[[#This Row],[M2A]]="","",SUM(Table2[[#This Row],[M2A]]-(IF(Table2[[#This Row],[M1A]]="",Table2[[#This Row],[AWAL]],Table2[[#This Row],[M1A]]))))</f>
        <v/>
      </c>
      <c r="J1899" s="37"/>
      <c r="K18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8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0" spans="1:15">
      <c r="A1900" s="33">
        <f>IF(Table2[[#This Row],[TT]]&lt;1,"",COUNT(A$2:A1899)+1)</f>
        <v>1866</v>
      </c>
      <c r="B1900" s="34" t="s">
        <v>2062</v>
      </c>
      <c r="C1900" s="35">
        <v>8</v>
      </c>
      <c r="D1900" s="35">
        <v>100</v>
      </c>
      <c r="E19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00" s="36" t="str">
        <f>IF(Table2[[#This Row],[M1A]]="","",Table2[[#This Row],[M1A]]-Table2[[#This Row],[AWAL]])</f>
        <v/>
      </c>
      <c r="I1900" s="36" t="str">
        <f>IF(Table2[[#This Row],[M2A]]="","",SUM(Table2[[#This Row],[M2A]]-(IF(Table2[[#This Row],[M1A]]="",Table2[[#This Row],[AWAL]],Table2[[#This Row],[M1A]]))))</f>
        <v/>
      </c>
      <c r="J1900" s="37"/>
      <c r="K19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1" spans="1:15">
      <c r="A1901" s="33">
        <f>IF(Table2[[#This Row],[TT]]&lt;1,"",COUNT(A$2:A1900)+1)</f>
        <v>1867</v>
      </c>
      <c r="B1901" s="34" t="s">
        <v>2063</v>
      </c>
      <c r="C1901" s="35">
        <v>4</v>
      </c>
      <c r="D1901" s="35">
        <v>1200</v>
      </c>
      <c r="E19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1" s="36" t="str">
        <f>IF(Table2[[#This Row],[M1A]]="","",Table2[[#This Row],[M1A]]-Table2[[#This Row],[AWAL]])</f>
        <v/>
      </c>
      <c r="I1901" s="36" t="str">
        <f>IF(Table2[[#This Row],[M2A]]="","",SUM(Table2[[#This Row],[M2A]]-(IF(Table2[[#This Row],[M1A]]="",Table2[[#This Row],[AWAL]],Table2[[#This Row],[M1A]]))))</f>
        <v/>
      </c>
      <c r="J1901" s="37"/>
      <c r="K19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2" spans="1:15">
      <c r="A1902" s="33">
        <f>IF(Table2[[#This Row],[TT]]&lt;1,"",COUNT(A$2:A1901)+1)</f>
        <v>1868</v>
      </c>
      <c r="B1902" s="34" t="s">
        <v>2064</v>
      </c>
      <c r="C1902" s="35">
        <v>1</v>
      </c>
      <c r="D1902" s="35">
        <v>1200</v>
      </c>
      <c r="E19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02" s="36" t="str">
        <f>IF(Table2[[#This Row],[M1A]]="","",Table2[[#This Row],[M1A]]-Table2[[#This Row],[AWAL]])</f>
        <v/>
      </c>
      <c r="I1902" s="36" t="str">
        <f>IF(Table2[[#This Row],[M2A]]="","",SUM(Table2[[#This Row],[M2A]]-(IF(Table2[[#This Row],[M1A]]="",Table2[[#This Row],[AWAL]],Table2[[#This Row],[M1A]]))))</f>
        <v/>
      </c>
      <c r="J1902" s="37"/>
      <c r="K19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3" spans="1:15">
      <c r="A1903" s="33">
        <f>IF(Table2[[#This Row],[TT]]&lt;1,"",COUNT(A$2:A1902)+1)</f>
        <v>1869</v>
      </c>
      <c r="B1903" s="34" t="s">
        <v>2065</v>
      </c>
      <c r="C1903" s="35">
        <v>1</v>
      </c>
      <c r="D1903" s="35">
        <v>1200</v>
      </c>
      <c r="E19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03" s="36" t="str">
        <f>IF(Table2[[#This Row],[M1A]]="","",Table2[[#This Row],[M1A]]-Table2[[#This Row],[AWAL]])</f>
        <v/>
      </c>
      <c r="I1903" s="36" t="str">
        <f>IF(Table2[[#This Row],[M2A]]="","",SUM(Table2[[#This Row],[M2A]]-(IF(Table2[[#This Row],[M1A]]="",Table2[[#This Row],[AWAL]],Table2[[#This Row],[M1A]]))))</f>
        <v/>
      </c>
      <c r="J1903" s="37"/>
      <c r="K19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4" spans="1:15">
      <c r="A1904" s="33">
        <f>IF(Table2[[#This Row],[TT]]&lt;1,"",COUNT(A$2:A1903)+1)</f>
        <v>1870</v>
      </c>
      <c r="B1904" s="34" t="s">
        <v>2066</v>
      </c>
      <c r="C1904" s="35">
        <v>19</v>
      </c>
      <c r="D1904" s="35">
        <v>1200</v>
      </c>
      <c r="E19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904" s="36" t="str">
        <f>IF(Table2[[#This Row],[M1A]]="","",Table2[[#This Row],[M1A]]-Table2[[#This Row],[AWAL]])</f>
        <v/>
      </c>
      <c r="I1904" s="36" t="str">
        <f>IF(Table2[[#This Row],[M2A]]="","",SUM(Table2[[#This Row],[M2A]]-(IF(Table2[[#This Row],[M1A]]="",Table2[[#This Row],[AWAL]],Table2[[#This Row],[M1A]]))))</f>
        <v/>
      </c>
      <c r="J1904" s="37"/>
      <c r="K19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5" spans="1:15">
      <c r="A1905" s="33">
        <f>IF(Table2[[#This Row],[TT]]&lt;1,"",COUNT(A$2:A1904)+1)</f>
        <v>1871</v>
      </c>
      <c r="B1905" s="34" t="s">
        <v>2067</v>
      </c>
      <c r="C1905" s="35">
        <v>2</v>
      </c>
      <c r="D1905" s="35">
        <v>1200</v>
      </c>
      <c r="E19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05" s="36" t="str">
        <f>IF(Table2[[#This Row],[M1A]]="","",Table2[[#This Row],[M1A]]-Table2[[#This Row],[AWAL]])</f>
        <v/>
      </c>
      <c r="I1905" s="36" t="str">
        <f>IF(Table2[[#This Row],[M2A]]="","",SUM(Table2[[#This Row],[M2A]]-(IF(Table2[[#This Row],[M1A]]="",Table2[[#This Row],[AWAL]],Table2[[#This Row],[M1A]]))))</f>
        <v/>
      </c>
      <c r="J1905" s="37"/>
      <c r="K19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6" spans="1:15">
      <c r="A1906" s="33">
        <f>IF(Table2[[#This Row],[TT]]&lt;1,"",COUNT(A$2:A1905)+1)</f>
        <v>1872</v>
      </c>
      <c r="B1906" s="34" t="s">
        <v>2068</v>
      </c>
      <c r="C1906" s="35">
        <v>6</v>
      </c>
      <c r="D1906" s="35" t="s">
        <v>223</v>
      </c>
      <c r="E19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06" s="36" t="str">
        <f>IF(Table2[[#This Row],[M1A]]="","",Table2[[#This Row],[M1A]]-Table2[[#This Row],[AWAL]])</f>
        <v/>
      </c>
      <c r="I1906" s="36" t="str">
        <f>IF(Table2[[#This Row],[M2A]]="","",SUM(Table2[[#This Row],[M2A]]-(IF(Table2[[#This Row],[M1A]]="",Table2[[#This Row],[AWAL]],Table2[[#This Row],[M1A]]))))</f>
        <v/>
      </c>
      <c r="J1906" s="37"/>
      <c r="K19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7" spans="1:15">
      <c r="A1907" s="33">
        <f>IF(Table2[[#This Row],[TT]]&lt;1,"",COUNT(A$2:A1906)+1)</f>
        <v>1873</v>
      </c>
      <c r="B1907" s="34" t="s">
        <v>2069</v>
      </c>
      <c r="C1907" s="35">
        <v>9</v>
      </c>
      <c r="D1907" s="35" t="s">
        <v>223</v>
      </c>
      <c r="E19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07" s="36" t="str">
        <f>IF(Table2[[#This Row],[M1A]]="","",Table2[[#This Row],[M1A]]-Table2[[#This Row],[AWAL]])</f>
        <v/>
      </c>
      <c r="I1907" s="36" t="str">
        <f>IF(Table2[[#This Row],[M2A]]="","",SUM(Table2[[#This Row],[M2A]]-(IF(Table2[[#This Row],[M1A]]="",Table2[[#This Row],[AWAL]],Table2[[#This Row],[M1A]]))))</f>
        <v/>
      </c>
      <c r="J1907" s="37"/>
      <c r="K19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8" spans="1:15">
      <c r="A1908" s="33">
        <f>IF(Table2[[#This Row],[TT]]&lt;1,"",COUNT(A$2:A1907)+1)</f>
        <v>1874</v>
      </c>
      <c r="B1908" s="34" t="s">
        <v>2070</v>
      </c>
      <c r="C1908" s="35">
        <v>1</v>
      </c>
      <c r="D1908" s="35" t="s">
        <v>223</v>
      </c>
      <c r="E19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08" s="36" t="str">
        <f>IF(Table2[[#This Row],[M1A]]="","",Table2[[#This Row],[M1A]]-Table2[[#This Row],[AWAL]])</f>
        <v/>
      </c>
      <c r="I1908" s="36" t="str">
        <f>IF(Table2[[#This Row],[M2A]]="","",SUM(Table2[[#This Row],[M2A]]-(IF(Table2[[#This Row],[M1A]]="",Table2[[#This Row],[AWAL]],Table2[[#This Row],[M1A]]))))</f>
        <v/>
      </c>
      <c r="J1908" s="37"/>
      <c r="K19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09" spans="1:15">
      <c r="A1909" s="33">
        <f>IF(Table2[[#This Row],[TT]]&lt;1,"",COUNT(A$2:A1908)+1)</f>
        <v>1875</v>
      </c>
      <c r="B1909" s="34" t="s">
        <v>2071</v>
      </c>
      <c r="C1909" s="35">
        <v>9</v>
      </c>
      <c r="D1909" s="35" t="s">
        <v>223</v>
      </c>
      <c r="E19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09" s="36" t="str">
        <f>IF(Table2[[#This Row],[M1A]]="","",Table2[[#This Row],[M1A]]-Table2[[#This Row],[AWAL]])</f>
        <v/>
      </c>
      <c r="I1909" s="36" t="str">
        <f>IF(Table2[[#This Row],[M2A]]="","",SUM(Table2[[#This Row],[M2A]]-(IF(Table2[[#This Row],[M1A]]="",Table2[[#This Row],[AWAL]],Table2[[#This Row],[M1A]]))))</f>
        <v/>
      </c>
      <c r="J1909" s="37"/>
      <c r="K19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0" spans="1:15">
      <c r="A1910" s="33">
        <f>IF(Table2[[#This Row],[TT]]&lt;1,"",COUNT(A$2:A1909)+1)</f>
        <v>1876</v>
      </c>
      <c r="B1910" s="34" t="s">
        <v>2072</v>
      </c>
      <c r="C1910" s="35">
        <v>5</v>
      </c>
      <c r="D1910" s="35" t="s">
        <v>223</v>
      </c>
      <c r="E19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10" s="36" t="str">
        <f>IF(Table2[[#This Row],[M1A]]="","",Table2[[#This Row],[M1A]]-Table2[[#This Row],[AWAL]])</f>
        <v/>
      </c>
      <c r="I1910" s="36" t="str">
        <f>IF(Table2[[#This Row],[M2A]]="","",SUM(Table2[[#This Row],[M2A]]-(IF(Table2[[#This Row],[M1A]]="",Table2[[#This Row],[AWAL]],Table2[[#This Row],[M1A]]))))</f>
        <v/>
      </c>
      <c r="J1910" s="37"/>
      <c r="K19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1" spans="1:15">
      <c r="A1911" s="33">
        <f>IF(Table2[[#This Row],[TT]]&lt;1,"",COUNT(A$2:A1910)+1)</f>
        <v>1877</v>
      </c>
      <c r="B1911" s="34" t="s">
        <v>2073</v>
      </c>
      <c r="C1911" s="35">
        <v>9</v>
      </c>
      <c r="D1911" s="35" t="s">
        <v>223</v>
      </c>
      <c r="E19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11" s="36" t="str">
        <f>IF(Table2[[#This Row],[M1A]]="","",Table2[[#This Row],[M1A]]-Table2[[#This Row],[AWAL]])</f>
        <v/>
      </c>
      <c r="I1911" s="36" t="str">
        <f>IF(Table2[[#This Row],[M2A]]="","",SUM(Table2[[#This Row],[M2A]]-(IF(Table2[[#This Row],[M1A]]="",Table2[[#This Row],[AWAL]],Table2[[#This Row],[M1A]]))))</f>
        <v/>
      </c>
      <c r="J1911" s="37"/>
      <c r="K19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2" spans="1:15">
      <c r="A1912" s="33">
        <f>IF(Table2[[#This Row],[TT]]&lt;1,"",COUNT(A$2:A1911)+1)</f>
        <v>1878</v>
      </c>
      <c r="B1912" s="34" t="s">
        <v>2074</v>
      </c>
      <c r="C1912" s="35">
        <v>4</v>
      </c>
      <c r="D1912" s="35" t="s">
        <v>223</v>
      </c>
      <c r="E19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12" s="36" t="str">
        <f>IF(Table2[[#This Row],[M1A]]="","",Table2[[#This Row],[M1A]]-Table2[[#This Row],[AWAL]])</f>
        <v/>
      </c>
      <c r="I1912" s="36" t="str">
        <f>IF(Table2[[#This Row],[M2A]]="","",SUM(Table2[[#This Row],[M2A]]-(IF(Table2[[#This Row],[M1A]]="",Table2[[#This Row],[AWAL]],Table2[[#This Row],[M1A]]))))</f>
        <v/>
      </c>
      <c r="J1912" s="37"/>
      <c r="K19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3" spans="1:15">
      <c r="A1913" s="33">
        <f>IF(Table2[[#This Row],[TT]]&lt;1,"",COUNT(A$2:A1912)+1)</f>
        <v>1879</v>
      </c>
      <c r="B1913" s="34" t="s">
        <v>2075</v>
      </c>
      <c r="C1913" s="35">
        <v>1</v>
      </c>
      <c r="D1913" s="35" t="s">
        <v>137</v>
      </c>
      <c r="E19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3" s="36" t="str">
        <f>IF(Table2[[#This Row],[M1A]]="","",Table2[[#This Row],[M1A]]-Table2[[#This Row],[AWAL]])</f>
        <v/>
      </c>
      <c r="I1913" s="36" t="str">
        <f>IF(Table2[[#This Row],[M2A]]="","",SUM(Table2[[#This Row],[M2A]]-(IF(Table2[[#This Row],[M1A]]="",Table2[[#This Row],[AWAL]],Table2[[#This Row],[M1A]]))))</f>
        <v/>
      </c>
      <c r="J1913" s="37"/>
      <c r="K19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4" spans="1:15">
      <c r="A1914" s="33">
        <f>IF(Table2[[#This Row],[TT]]&lt;1,"",COUNT(A$2:A1913)+1)</f>
        <v>1880</v>
      </c>
      <c r="B1914" s="34" t="s">
        <v>2076</v>
      </c>
      <c r="C1914" s="35">
        <v>1</v>
      </c>
      <c r="D1914" s="35">
        <v>1200</v>
      </c>
      <c r="E19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4" s="36" t="str">
        <f>IF(Table2[[#This Row],[M1A]]="","",Table2[[#This Row],[M1A]]-Table2[[#This Row],[AWAL]])</f>
        <v/>
      </c>
      <c r="I1914" s="36" t="str">
        <f>IF(Table2[[#This Row],[M2A]]="","",SUM(Table2[[#This Row],[M2A]]-(IF(Table2[[#This Row],[M1A]]="",Table2[[#This Row],[AWAL]],Table2[[#This Row],[M1A]]))))</f>
        <v/>
      </c>
      <c r="J1914" s="37"/>
      <c r="K19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5" spans="1:15">
      <c r="A1915" s="33">
        <f>IF(Table2[[#This Row],[TT]]&lt;1,"",COUNT(A$2:A1914)+1)</f>
        <v>1881</v>
      </c>
      <c r="B1915" s="34" t="s">
        <v>2077</v>
      </c>
      <c r="C1915" s="35">
        <v>1</v>
      </c>
      <c r="D1915" s="35" t="s">
        <v>89</v>
      </c>
      <c r="E19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5" s="36" t="str">
        <f>IF(Table2[[#This Row],[M1A]]="","",Table2[[#This Row],[M1A]]-Table2[[#This Row],[AWAL]])</f>
        <v/>
      </c>
      <c r="I1915" s="36" t="str">
        <f>IF(Table2[[#This Row],[M2A]]="","",SUM(Table2[[#This Row],[M2A]]-(IF(Table2[[#This Row],[M1A]]="",Table2[[#This Row],[AWAL]],Table2[[#This Row],[M1A]]))))</f>
        <v/>
      </c>
      <c r="J1915" s="37"/>
      <c r="K19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6" spans="1:15">
      <c r="A1916" s="33">
        <f>IF(Table2[[#This Row],[TT]]&lt;1,"",COUNT(A$2:A1915)+1)</f>
        <v>1882</v>
      </c>
      <c r="B1916" s="34" t="s">
        <v>2078</v>
      </c>
      <c r="C1916" s="35">
        <v>29</v>
      </c>
      <c r="D1916" s="35" t="s">
        <v>933</v>
      </c>
      <c r="E19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916" s="36" t="str">
        <f>IF(Table2[[#This Row],[M1A]]="","",Table2[[#This Row],[M1A]]-Table2[[#This Row],[AWAL]])</f>
        <v/>
      </c>
      <c r="I1916" s="36" t="str">
        <f>IF(Table2[[#This Row],[M2A]]="","",SUM(Table2[[#This Row],[M2A]]-(IF(Table2[[#This Row],[M1A]]="",Table2[[#This Row],[AWAL]],Table2[[#This Row],[M1A]]))))</f>
        <v/>
      </c>
      <c r="J1916" s="37"/>
      <c r="K19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7" spans="1:15">
      <c r="A1917" s="33">
        <f>IF(Table2[[#This Row],[TT]]&lt;1,"",COUNT(A$2:A1916)+1)</f>
        <v>1883</v>
      </c>
      <c r="B1917" s="34" t="s">
        <v>2079</v>
      </c>
      <c r="C1917" s="35">
        <v>17</v>
      </c>
      <c r="D1917" s="35" t="s">
        <v>53</v>
      </c>
      <c r="E19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917" s="36" t="str">
        <f>IF(Table2[[#This Row],[M1A]]="","",Table2[[#This Row],[M1A]]-Table2[[#This Row],[AWAL]])</f>
        <v/>
      </c>
      <c r="I1917" s="36" t="str">
        <f>IF(Table2[[#This Row],[M2A]]="","",SUM(Table2[[#This Row],[M2A]]-(IF(Table2[[#This Row],[M1A]]="",Table2[[#This Row],[AWAL]],Table2[[#This Row],[M1A]]))))</f>
        <v/>
      </c>
      <c r="J1917" s="37"/>
      <c r="K19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8" spans="1:15">
      <c r="A1918" s="33">
        <f>IF(Table2[[#This Row],[TT]]&lt;1,"",COUNT(A$2:A1917)+1)</f>
        <v>1884</v>
      </c>
      <c r="B1918" s="34" t="s">
        <v>2080</v>
      </c>
      <c r="C1918" s="35">
        <v>2</v>
      </c>
      <c r="D1918" s="35" t="s">
        <v>2081</v>
      </c>
      <c r="E19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18" s="36" t="str">
        <f>IF(Table2[[#This Row],[M1A]]="","",Table2[[#This Row],[M1A]]-Table2[[#This Row],[AWAL]])</f>
        <v/>
      </c>
      <c r="I1918" s="36" t="str">
        <f>IF(Table2[[#This Row],[M2A]]="","",SUM(Table2[[#This Row],[M2A]]-(IF(Table2[[#This Row],[M1A]]="",Table2[[#This Row],[AWAL]],Table2[[#This Row],[M1A]]))))</f>
        <v/>
      </c>
      <c r="J1918" s="37"/>
      <c r="K19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19" spans="1:15">
      <c r="A1919" s="33">
        <f>IF(Table2[[#This Row],[TT]]&lt;1,"",COUNT(A$2:A1918)+1)</f>
        <v>1885</v>
      </c>
      <c r="B1919" s="34" t="s">
        <v>2082</v>
      </c>
      <c r="C1919" s="35">
        <v>1</v>
      </c>
      <c r="D1919" s="35" t="s">
        <v>160</v>
      </c>
      <c r="E19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9" s="36" t="str">
        <f>IF(Table2[[#This Row],[M1A]]="","",Table2[[#This Row],[M1A]]-Table2[[#This Row],[AWAL]])</f>
        <v/>
      </c>
      <c r="I1919" s="36" t="str">
        <f>IF(Table2[[#This Row],[M2A]]="","",SUM(Table2[[#This Row],[M2A]]-(IF(Table2[[#This Row],[M1A]]="",Table2[[#This Row],[AWAL]],Table2[[#This Row],[M1A]]))))</f>
        <v/>
      </c>
      <c r="J1919" s="37"/>
      <c r="K19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0" spans="1:15">
      <c r="A1920" s="33">
        <f>IF(Table2[[#This Row],[TT]]&lt;1,"",COUNT(A$2:A1919)+1)</f>
        <v>1886</v>
      </c>
      <c r="B1920" s="34" t="s">
        <v>2083</v>
      </c>
      <c r="C1920" s="35">
        <v>1</v>
      </c>
      <c r="D1920" s="35" t="s">
        <v>139</v>
      </c>
      <c r="E19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0" s="36" t="str">
        <f>IF(Table2[[#This Row],[M1A]]="","",Table2[[#This Row],[M1A]]-Table2[[#This Row],[AWAL]])</f>
        <v/>
      </c>
      <c r="I1920" s="36" t="str">
        <f>IF(Table2[[#This Row],[M2A]]="","",SUM(Table2[[#This Row],[M2A]]-(IF(Table2[[#This Row],[M1A]]="",Table2[[#This Row],[AWAL]],Table2[[#This Row],[M1A]]))))</f>
        <v/>
      </c>
      <c r="J1920" s="37"/>
      <c r="K19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1" spans="1:15">
      <c r="A1921" s="33">
        <f>IF(Table2[[#This Row],[TT]]&lt;1,"",COUNT(A$2:A1920)+1)</f>
        <v>1887</v>
      </c>
      <c r="B1921" s="34" t="s">
        <v>2084</v>
      </c>
      <c r="C1921" s="35">
        <v>5</v>
      </c>
      <c r="D1921" s="35" t="s">
        <v>2085</v>
      </c>
      <c r="E19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21" s="36" t="str">
        <f>IF(Table2[[#This Row],[M1A]]="","",Table2[[#This Row],[M1A]]-Table2[[#This Row],[AWAL]])</f>
        <v/>
      </c>
      <c r="I1921" s="36" t="str">
        <f>IF(Table2[[#This Row],[M2A]]="","",SUM(Table2[[#This Row],[M2A]]-(IF(Table2[[#This Row],[M1A]]="",Table2[[#This Row],[AWAL]],Table2[[#This Row],[M1A]]))))</f>
        <v/>
      </c>
      <c r="J1921" s="37"/>
      <c r="K19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2" spans="1:15">
      <c r="A1922" s="33">
        <f>IF(Table2[[#This Row],[TT]]&lt;1,"",COUNT(A$2:A1921)+1)</f>
        <v>1888</v>
      </c>
      <c r="B1922" s="34" t="s">
        <v>2084</v>
      </c>
      <c r="C1922" s="35">
        <v>7</v>
      </c>
      <c r="D1922" s="35" t="s">
        <v>2085</v>
      </c>
      <c r="E19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22" s="36" t="str">
        <f>IF(Table2[[#This Row],[M1A]]="","",Table2[[#This Row],[M1A]]-Table2[[#This Row],[AWAL]])</f>
        <v/>
      </c>
      <c r="I1922" s="36" t="str">
        <f>IF(Table2[[#This Row],[M2A]]="","",SUM(Table2[[#This Row],[M2A]]-(IF(Table2[[#This Row],[M1A]]="",Table2[[#This Row],[AWAL]],Table2[[#This Row],[M1A]]))))</f>
        <v/>
      </c>
      <c r="J1922" s="37"/>
      <c r="K19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3" spans="1:15">
      <c r="A1923" s="33">
        <f>IF(Table2[[#This Row],[TT]]&lt;1,"",COUNT(A$2:A1922)+1)</f>
        <v>1889</v>
      </c>
      <c r="B1923" s="34" t="s">
        <v>2086</v>
      </c>
      <c r="C1923" s="35">
        <v>6</v>
      </c>
      <c r="D1923" s="35" t="s">
        <v>400</v>
      </c>
      <c r="E19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23" s="36" t="str">
        <f>IF(Table2[[#This Row],[M1A]]="","",Table2[[#This Row],[M1A]]-Table2[[#This Row],[AWAL]])</f>
        <v/>
      </c>
      <c r="I1923" s="36" t="str">
        <f>IF(Table2[[#This Row],[M2A]]="","",SUM(Table2[[#This Row],[M2A]]-(IF(Table2[[#This Row],[M1A]]="",Table2[[#This Row],[AWAL]],Table2[[#This Row],[M1A]]))))</f>
        <v/>
      </c>
      <c r="J1923" s="37"/>
      <c r="K19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4" spans="1:15">
      <c r="A1924" s="33">
        <f>IF(Table2[[#This Row],[TT]]&lt;1,"",COUNT(A$2:A1923)+1)</f>
        <v>1890</v>
      </c>
      <c r="B1924" s="34" t="s">
        <v>2086</v>
      </c>
      <c r="C1924" s="35">
        <v>10</v>
      </c>
      <c r="D1924" s="35" t="s">
        <v>400</v>
      </c>
      <c r="E19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24" s="36" t="str">
        <f>IF(Table2[[#This Row],[M1A]]="","",Table2[[#This Row],[M1A]]-Table2[[#This Row],[AWAL]])</f>
        <v/>
      </c>
      <c r="I1924" s="36" t="str">
        <f>IF(Table2[[#This Row],[M2A]]="","",SUM(Table2[[#This Row],[M2A]]-(IF(Table2[[#This Row],[M1A]]="",Table2[[#This Row],[AWAL]],Table2[[#This Row],[M1A]]))))</f>
        <v/>
      </c>
      <c r="J1924" s="37"/>
      <c r="K19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5" spans="1:15">
      <c r="A1925" s="33">
        <f>IF(Table2[[#This Row],[TT]]&lt;1,"",COUNT(A$2:A1924)+1)</f>
        <v>1891</v>
      </c>
      <c r="B1925" s="34" t="s">
        <v>2086</v>
      </c>
      <c r="C1925" s="35">
        <v>7</v>
      </c>
      <c r="D1925" s="35" t="s">
        <v>400</v>
      </c>
      <c r="E19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25" s="36" t="str">
        <f>IF(Table2[[#This Row],[M1A]]="","",Table2[[#This Row],[M1A]]-Table2[[#This Row],[AWAL]])</f>
        <v/>
      </c>
      <c r="I1925" s="36" t="str">
        <f>IF(Table2[[#This Row],[M2A]]="","",SUM(Table2[[#This Row],[M2A]]-(IF(Table2[[#This Row],[M1A]]="",Table2[[#This Row],[AWAL]],Table2[[#This Row],[M1A]]))))</f>
        <v/>
      </c>
      <c r="J1925" s="37"/>
      <c r="K19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6" spans="1:15">
      <c r="A1926" s="33">
        <f>IF(Table2[[#This Row],[TT]]&lt;1,"",COUNT(A$2:A1925)+1)</f>
        <v>1892</v>
      </c>
      <c r="B1926" s="34" t="s">
        <v>2087</v>
      </c>
      <c r="C1926" s="35">
        <v>1</v>
      </c>
      <c r="D1926" s="35" t="s">
        <v>43</v>
      </c>
      <c r="E19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6" s="36" t="str">
        <f>IF(Table2[[#This Row],[M1A]]="","",Table2[[#This Row],[M1A]]-Table2[[#This Row],[AWAL]])</f>
        <v/>
      </c>
      <c r="I1926" s="36" t="str">
        <f>IF(Table2[[#This Row],[M2A]]="","",SUM(Table2[[#This Row],[M2A]]-(IF(Table2[[#This Row],[M1A]]="",Table2[[#This Row],[AWAL]],Table2[[#This Row],[M1A]]))))</f>
        <v/>
      </c>
      <c r="J1926" s="37"/>
      <c r="K19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7" spans="1:15">
      <c r="A1927" s="33">
        <f>IF(Table2[[#This Row],[TT]]&lt;1,"",COUNT(A$2:A1926)+1)</f>
        <v>1893</v>
      </c>
      <c r="B1927" s="34" t="s">
        <v>2088</v>
      </c>
      <c r="C1927" s="35">
        <v>55</v>
      </c>
      <c r="D1927" s="35" t="s">
        <v>672</v>
      </c>
      <c r="E19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F1927" s="36">
        <v>51</v>
      </c>
      <c r="G1927" s="36">
        <f>IF(Table2[[#This Row],[M1A]]="","",Table2[[#This Row],[M1A]]-Table2[[#This Row],[AWAL]])</f>
        <v>-4</v>
      </c>
      <c r="I1927" s="36" t="str">
        <f>IF(Table2[[#This Row],[M2A]]="","",SUM(Table2[[#This Row],[M2A]]-(IF(Table2[[#This Row],[M1A]]="",Table2[[#This Row],[AWAL]],Table2[[#This Row],[M1A]]))))</f>
        <v/>
      </c>
      <c r="J1927" s="37"/>
      <c r="K19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M1:K(-4)  </v>
      </c>
      <c r="O19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M1-4 </v>
      </c>
    </row>
    <row r="1928" spans="1:15">
      <c r="A1928" s="33">
        <f>IF(Table2[[#This Row],[TT]]&lt;1,"",COUNT(A$2:A1927)+1)</f>
        <v>1894</v>
      </c>
      <c r="B1928" s="34" t="s">
        <v>2089</v>
      </c>
      <c r="C1928" s="35">
        <v>13</v>
      </c>
      <c r="D1928" s="35" t="s">
        <v>554</v>
      </c>
      <c r="E19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928" s="36" t="str">
        <f>IF(Table2[[#This Row],[M1A]]="","",Table2[[#This Row],[M1A]]-Table2[[#This Row],[AWAL]])</f>
        <v/>
      </c>
      <c r="I1928" s="36" t="str">
        <f>IF(Table2[[#This Row],[M2A]]="","",SUM(Table2[[#This Row],[M2A]]-(IF(Table2[[#This Row],[M1A]]="",Table2[[#This Row],[AWAL]],Table2[[#This Row],[M1A]]))))</f>
        <v/>
      </c>
      <c r="J1928" s="37"/>
      <c r="K19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29" spans="1:15">
      <c r="A1929" s="33">
        <f>IF(Table2[[#This Row],[TT]]&lt;1,"",COUNT(A$2:A1928)+1)</f>
        <v>1895</v>
      </c>
      <c r="B1929" s="34" t="s">
        <v>2090</v>
      </c>
      <c r="C1929" s="35">
        <v>4</v>
      </c>
      <c r="D1929" s="35" t="s">
        <v>67</v>
      </c>
      <c r="E19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29" s="36" t="str">
        <f>IF(Table2[[#This Row],[M1A]]="","",Table2[[#This Row],[M1A]]-Table2[[#This Row],[AWAL]])</f>
        <v/>
      </c>
      <c r="I1929" s="36" t="str">
        <f>IF(Table2[[#This Row],[M2A]]="","",SUM(Table2[[#This Row],[M2A]]-(IF(Table2[[#This Row],[M1A]]="",Table2[[#This Row],[AWAL]],Table2[[#This Row],[M1A]]))))</f>
        <v/>
      </c>
      <c r="J1929" s="37"/>
      <c r="K19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0" spans="1:15">
      <c r="A1930" s="33">
        <f>IF(Table2[[#This Row],[TT]]&lt;1,"",COUNT(A$2:A1929)+1)</f>
        <v>1896</v>
      </c>
      <c r="B1930" s="34" t="s">
        <v>2091</v>
      </c>
      <c r="C1930" s="35">
        <v>2</v>
      </c>
      <c r="D1930" s="35" t="s">
        <v>43</v>
      </c>
      <c r="E19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30" s="36" t="str">
        <f>IF(Table2[[#This Row],[M1A]]="","",Table2[[#This Row],[M1A]]-Table2[[#This Row],[AWAL]])</f>
        <v/>
      </c>
      <c r="I1930" s="36" t="str">
        <f>IF(Table2[[#This Row],[M2A]]="","",SUM(Table2[[#This Row],[M2A]]-(IF(Table2[[#This Row],[M1A]]="",Table2[[#This Row],[AWAL]],Table2[[#This Row],[M1A]]))))</f>
        <v/>
      </c>
      <c r="J1930" s="37"/>
      <c r="K19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1" spans="1:15">
      <c r="A1931" s="33">
        <f>IF(Table2[[#This Row],[TT]]&lt;1,"",COUNT(A$2:A1930)+1)</f>
        <v>1897</v>
      </c>
      <c r="B1931" s="34" t="s">
        <v>2092</v>
      </c>
      <c r="C1931" s="35">
        <v>1</v>
      </c>
      <c r="D1931" s="35" t="s">
        <v>1444</v>
      </c>
      <c r="E19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1" s="36" t="str">
        <f>IF(Table2[[#This Row],[M1A]]="","",Table2[[#This Row],[M1A]]-Table2[[#This Row],[AWAL]])</f>
        <v/>
      </c>
      <c r="I1931" s="36" t="str">
        <f>IF(Table2[[#This Row],[M2A]]="","",SUM(Table2[[#This Row],[M2A]]-(IF(Table2[[#This Row],[M1A]]="",Table2[[#This Row],[AWAL]],Table2[[#This Row],[M1A]]))))</f>
        <v/>
      </c>
      <c r="J1931" s="37"/>
      <c r="K19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2" spans="1:15">
      <c r="A1932" s="33">
        <f>IF(Table2[[#This Row],[TT]]&lt;1,"",COUNT(A$2:A1931)+1)</f>
        <v>1898</v>
      </c>
      <c r="B1932" s="34" t="s">
        <v>2093</v>
      </c>
      <c r="C1932" s="35">
        <v>1</v>
      </c>
      <c r="D1932" s="35" t="s">
        <v>186</v>
      </c>
      <c r="E19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2" s="36" t="str">
        <f>IF(Table2[[#This Row],[M1A]]="","",Table2[[#This Row],[M1A]]-Table2[[#This Row],[AWAL]])</f>
        <v/>
      </c>
      <c r="I1932" s="36" t="str">
        <f>IF(Table2[[#This Row],[M2A]]="","",SUM(Table2[[#This Row],[M2A]]-(IF(Table2[[#This Row],[M1A]]="",Table2[[#This Row],[AWAL]],Table2[[#This Row],[M1A]]))))</f>
        <v/>
      </c>
      <c r="J1932" s="37"/>
      <c r="K19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3" spans="1:15">
      <c r="A1933" s="33">
        <f>IF(Table2[[#This Row],[TT]]&lt;1,"",COUNT(A$2:A1932)+1)</f>
        <v>1899</v>
      </c>
      <c r="B1933" s="34" t="s">
        <v>2094</v>
      </c>
      <c r="C1933" s="35">
        <v>1</v>
      </c>
      <c r="D1933" s="35" t="s">
        <v>43</v>
      </c>
      <c r="E19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3" s="36" t="str">
        <f>IF(Table2[[#This Row],[M1A]]="","",Table2[[#This Row],[M1A]]-Table2[[#This Row],[AWAL]])</f>
        <v/>
      </c>
      <c r="I1933" s="36" t="str">
        <f>IF(Table2[[#This Row],[M2A]]="","",SUM(Table2[[#This Row],[M2A]]-(IF(Table2[[#This Row],[M1A]]="",Table2[[#This Row],[AWAL]],Table2[[#This Row],[M1A]]))))</f>
        <v/>
      </c>
      <c r="J1933" s="37"/>
      <c r="K19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4" spans="1:15">
      <c r="A1934" s="33">
        <f>IF(Table2[[#This Row],[TT]]&lt;1,"",COUNT(A$2:A1933)+1)</f>
        <v>1900</v>
      </c>
      <c r="B1934" s="34" t="s">
        <v>2095</v>
      </c>
      <c r="C1934" s="35">
        <v>1</v>
      </c>
      <c r="D1934" s="35" t="s">
        <v>67</v>
      </c>
      <c r="E19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4" s="36" t="str">
        <f>IF(Table2[[#This Row],[M1A]]="","",Table2[[#This Row],[M1A]]-Table2[[#This Row],[AWAL]])</f>
        <v/>
      </c>
      <c r="I1934" s="36" t="str">
        <f>IF(Table2[[#This Row],[M2A]]="","",SUM(Table2[[#This Row],[M2A]]-(IF(Table2[[#This Row],[M1A]]="",Table2[[#This Row],[AWAL]],Table2[[#This Row],[M1A]]))))</f>
        <v/>
      </c>
      <c r="J1934" s="37"/>
      <c r="K19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5" spans="1:15">
      <c r="A1935" s="33">
        <f>IF(Table2[[#This Row],[TT]]&lt;1,"",COUNT(A$2:A1934)+1)</f>
        <v>1901</v>
      </c>
      <c r="B1935" s="41" t="s">
        <v>2096</v>
      </c>
      <c r="C1935" s="42">
        <v>1</v>
      </c>
      <c r="D1935" s="42" t="s">
        <v>2016</v>
      </c>
      <c r="E19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5" s="36" t="str">
        <f>IF(Table2[[#This Row],[M1A]]="","",Table2[[#This Row],[M1A]]-Table2[[#This Row],[AWAL]])</f>
        <v/>
      </c>
      <c r="I1935" s="36" t="str">
        <f>IF(Table2[[#This Row],[M2A]]="","",SUM(Table2[[#This Row],[M2A]]-(IF(Table2[[#This Row],[M1A]]="",Table2[[#This Row],[AWAL]],Table2[[#This Row],[M1A]]))))</f>
        <v/>
      </c>
      <c r="J1935" s="37"/>
      <c r="K19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6" spans="1:15">
      <c r="A1936" s="33">
        <f>IF(Table2[[#This Row],[TT]]&lt;1,"",COUNT(A$2:A1935)+1)</f>
        <v>1902</v>
      </c>
      <c r="B1936" s="34" t="s">
        <v>2097</v>
      </c>
      <c r="C1936" s="35">
        <v>5</v>
      </c>
      <c r="D1936" s="35" t="s">
        <v>59</v>
      </c>
      <c r="E19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36" s="36" t="str">
        <f>IF(Table2[[#This Row],[M1A]]="","",Table2[[#This Row],[M1A]]-Table2[[#This Row],[AWAL]])</f>
        <v/>
      </c>
      <c r="I1936" s="36" t="str">
        <f>IF(Table2[[#This Row],[M2A]]="","",SUM(Table2[[#This Row],[M2A]]-(IF(Table2[[#This Row],[M1A]]="",Table2[[#This Row],[AWAL]],Table2[[#This Row],[M1A]]))))</f>
        <v/>
      </c>
      <c r="J1936" s="37"/>
      <c r="K19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7" spans="1:15">
      <c r="A1937" s="33">
        <f>IF(Table2[[#This Row],[TT]]&lt;1,"",COUNT(A$2:A1936)+1)</f>
        <v>1903</v>
      </c>
      <c r="B1937" s="34" t="s">
        <v>2098</v>
      </c>
      <c r="C1937" s="35">
        <v>2</v>
      </c>
      <c r="D1937" s="35" t="s">
        <v>178</v>
      </c>
      <c r="E19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37" s="36" t="str">
        <f>IF(Table2[[#This Row],[M1A]]="","",Table2[[#This Row],[M1A]]-Table2[[#This Row],[AWAL]])</f>
        <v/>
      </c>
      <c r="I1937" s="36" t="str">
        <f>IF(Table2[[#This Row],[M2A]]="","",SUM(Table2[[#This Row],[M2A]]-(IF(Table2[[#This Row],[M1A]]="",Table2[[#This Row],[AWAL]],Table2[[#This Row],[M1A]]))))</f>
        <v/>
      </c>
      <c r="J1937" s="37"/>
      <c r="K19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8" spans="1:15">
      <c r="A1938" s="33">
        <f>IF(Table2[[#This Row],[TT]]&lt;1,"",COUNT(A$2:A1937)+1)</f>
        <v>1904</v>
      </c>
      <c r="B1938" s="34" t="s">
        <v>2099</v>
      </c>
      <c r="C1938" s="35">
        <v>3</v>
      </c>
      <c r="D1938" s="52" t="s">
        <v>1071</v>
      </c>
      <c r="E19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38" s="36" t="str">
        <f>IF(Table2[[#This Row],[M1A]]="","",Table2[[#This Row],[M1A]]-Table2[[#This Row],[AWAL]])</f>
        <v/>
      </c>
      <c r="I1938" s="36" t="str">
        <f>IF(Table2[[#This Row],[M2A]]="","",SUM(Table2[[#This Row],[M2A]]-(IF(Table2[[#This Row],[M1A]]="",Table2[[#This Row],[AWAL]],Table2[[#This Row],[M1A]]))))</f>
        <v/>
      </c>
      <c r="J1938" s="37"/>
      <c r="K19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39" spans="1:15">
      <c r="A1939" s="33">
        <f>IF(Table2[[#This Row],[TT]]&lt;1,"",COUNT(A$2:A1938)+1)</f>
        <v>1905</v>
      </c>
      <c r="B1939" s="34" t="s">
        <v>2100</v>
      </c>
      <c r="C1939" s="35">
        <v>1</v>
      </c>
      <c r="D1939" s="35" t="s">
        <v>2101</v>
      </c>
      <c r="E19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9" s="36" t="str">
        <f>IF(Table2[[#This Row],[M1A]]="","",Table2[[#This Row],[M1A]]-Table2[[#This Row],[AWAL]])</f>
        <v/>
      </c>
      <c r="I1939" s="36" t="str">
        <f>IF(Table2[[#This Row],[M2A]]="","",SUM(Table2[[#This Row],[M2A]]-(IF(Table2[[#This Row],[M1A]]="",Table2[[#This Row],[AWAL]],Table2[[#This Row],[M1A]]))))</f>
        <v/>
      </c>
      <c r="J1939" s="37"/>
      <c r="K19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0" spans="1:15">
      <c r="A1940" s="33">
        <f>IF(Table2[[#This Row],[TT]]&lt;1,"",COUNT(A$2:A1939)+1)</f>
        <v>1906</v>
      </c>
      <c r="B1940" s="34" t="s">
        <v>2102</v>
      </c>
      <c r="C1940" s="35">
        <v>35</v>
      </c>
      <c r="D1940" s="35" t="s">
        <v>1278</v>
      </c>
      <c r="E19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1940" s="36" t="str">
        <f>IF(Table2[[#This Row],[M1A]]="","",Table2[[#This Row],[M1A]]-Table2[[#This Row],[AWAL]])</f>
        <v/>
      </c>
      <c r="I1940" s="36" t="str">
        <f>IF(Table2[[#This Row],[M2A]]="","",SUM(Table2[[#This Row],[M2A]]-(IF(Table2[[#This Row],[M1A]]="",Table2[[#This Row],[AWAL]],Table2[[#This Row],[M1A]]))))</f>
        <v/>
      </c>
      <c r="J1940" s="37"/>
      <c r="K19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1" spans="1:15">
      <c r="A1941" s="33">
        <f>IF(Table2[[#This Row],[TT]]&lt;1,"",COUNT(A$2:A1940)+1)</f>
        <v>1907</v>
      </c>
      <c r="B1941" s="34" t="s">
        <v>2103</v>
      </c>
      <c r="C1941" s="35">
        <v>3</v>
      </c>
      <c r="D1941" s="35">
        <v>270</v>
      </c>
      <c r="E19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41" s="36" t="str">
        <f>IF(Table2[[#This Row],[M1A]]="","",Table2[[#This Row],[M1A]]-Table2[[#This Row],[AWAL]])</f>
        <v/>
      </c>
      <c r="I1941" s="36" t="str">
        <f>IF(Table2[[#This Row],[M2A]]="","",SUM(Table2[[#This Row],[M2A]]-(IF(Table2[[#This Row],[M1A]]="",Table2[[#This Row],[AWAL]],Table2[[#This Row],[M1A]]))))</f>
        <v/>
      </c>
      <c r="J1941" s="37"/>
      <c r="K19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2" spans="1:15">
      <c r="A1942" s="33">
        <f>IF(Table2[[#This Row],[TT]]&lt;1,"",COUNT(A$2:A1941)+1)</f>
        <v>1908</v>
      </c>
      <c r="B1942" s="34" t="s">
        <v>2104</v>
      </c>
      <c r="C1942" s="35">
        <v>15</v>
      </c>
      <c r="D1942" s="35" t="s">
        <v>2105</v>
      </c>
      <c r="E19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1942" s="36">
        <v>12</v>
      </c>
      <c r="G1942" s="36">
        <f>IF(Table2[[#This Row],[M1A]]="","",Table2[[#This Row],[M1A]]-Table2[[#This Row],[AWAL]])</f>
        <v>-3</v>
      </c>
      <c r="I1942" s="36" t="str">
        <f>IF(Table2[[#This Row],[M2A]]="","",SUM(Table2[[#This Row],[M2A]]-(IF(Table2[[#This Row],[M1A]]="",Table2[[#This Row],[AWAL]],Table2[[#This Row],[M1A]]))))</f>
        <v/>
      </c>
      <c r="J1942" s="37"/>
      <c r="K19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9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943" spans="1:15">
      <c r="A1943" s="33">
        <f>IF(Table2[[#This Row],[TT]]&lt;1,"",COUNT(A$2:A1942)+1)</f>
        <v>1909</v>
      </c>
      <c r="B1943" s="34" t="s">
        <v>2106</v>
      </c>
      <c r="C1943" s="35">
        <v>2</v>
      </c>
      <c r="D1943" s="35">
        <v>300</v>
      </c>
      <c r="E19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43" s="36" t="str">
        <f>IF(Table2[[#This Row],[M1A]]="","",Table2[[#This Row],[M1A]]-Table2[[#This Row],[AWAL]])</f>
        <v/>
      </c>
      <c r="I1943" s="36" t="str">
        <f>IF(Table2[[#This Row],[M2A]]="","",SUM(Table2[[#This Row],[M2A]]-(IF(Table2[[#This Row],[M1A]]="",Table2[[#This Row],[AWAL]],Table2[[#This Row],[M1A]]))))</f>
        <v/>
      </c>
      <c r="J1943" s="37"/>
      <c r="K19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4" spans="1:15">
      <c r="A1944" s="33" t="str">
        <f>IF(Table2[[#This Row],[TT]]&lt;1,"",COUNT(A$2:A1943)+1)</f>
        <v/>
      </c>
      <c r="B1944" s="34" t="s">
        <v>2107</v>
      </c>
      <c r="C1944" s="35">
        <v>1</v>
      </c>
      <c r="D1944" s="35">
        <v>300</v>
      </c>
      <c r="E19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944" s="36">
        <v>0</v>
      </c>
      <c r="G1944" s="36">
        <f>IF(Table2[[#This Row],[M1A]]="","",Table2[[#This Row],[M1A]]-Table2[[#This Row],[AWAL]])</f>
        <v>-1</v>
      </c>
      <c r="I1944" s="36" t="str">
        <f>IF(Table2[[#This Row],[M2A]]="","",SUM(Table2[[#This Row],[M2A]]-(IF(Table2[[#This Row],[M1A]]="",Table2[[#This Row],[AWAL]],Table2[[#This Row],[M1A]]))))</f>
        <v/>
      </c>
      <c r="J1944" s="37"/>
      <c r="K19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19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45" spans="1:15">
      <c r="A1945" s="33">
        <f>IF(Table2[[#This Row],[TT]]&lt;1,"",COUNT(A$2:A1944)+1)</f>
        <v>1910</v>
      </c>
      <c r="B1945" s="34" t="s">
        <v>2108</v>
      </c>
      <c r="C1945" s="35">
        <v>1</v>
      </c>
      <c r="D1945" s="35" t="s">
        <v>34</v>
      </c>
      <c r="E19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45" s="36" t="str">
        <f>IF(Table2[[#This Row],[M1A]]="","",Table2[[#This Row],[M1A]]-Table2[[#This Row],[AWAL]])</f>
        <v/>
      </c>
      <c r="I1945" s="36" t="str">
        <f>IF(Table2[[#This Row],[M2A]]="","",SUM(Table2[[#This Row],[M2A]]-(IF(Table2[[#This Row],[M1A]]="",Table2[[#This Row],[AWAL]],Table2[[#This Row],[M1A]]))))</f>
        <v/>
      </c>
      <c r="J1945" s="37"/>
      <c r="K19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6" spans="1:15">
      <c r="A1946" s="33">
        <f>IF(Table2[[#This Row],[TT]]&lt;1,"",COUNT(A$2:A1945)+1)</f>
        <v>1911</v>
      </c>
      <c r="B1946" s="34" t="s">
        <v>2691</v>
      </c>
      <c r="C1946" s="35">
        <v>6</v>
      </c>
      <c r="D1946" s="35" t="s">
        <v>2923</v>
      </c>
      <c r="E19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946" s="36">
        <v>4</v>
      </c>
      <c r="G1946" s="36">
        <f>IF(Table2[[#This Row],[M1A]]="","",Table2[[#This Row],[M1A]]-Table2[[#This Row],[AWAL]])</f>
        <v>-2</v>
      </c>
      <c r="I1946" s="36" t="str">
        <f>IF(Table2[[#This Row],[M2A]]="","",SUM(Table2[[#This Row],[M2A]]-(IF(Table2[[#This Row],[M1A]]="",Table2[[#This Row],[AWAL]],Table2[[#This Row],[M1A]]))))</f>
        <v/>
      </c>
      <c r="J1946" s="37"/>
      <c r="K19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9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947" spans="1:15">
      <c r="A1947" s="33">
        <f>IF(Table2[[#This Row],[TT]]&lt;1,"",COUNT(A$2:A1946)+1)</f>
        <v>1912</v>
      </c>
      <c r="B1947" s="34" t="s">
        <v>2692</v>
      </c>
      <c r="C1947" s="35">
        <v>8</v>
      </c>
      <c r="D1947" s="35" t="s">
        <v>2923</v>
      </c>
      <c r="E19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947" s="36">
        <v>6</v>
      </c>
      <c r="G1947" s="36">
        <f>IF(Table2[[#This Row],[M1A]]="","",Table2[[#This Row],[M1A]]-Table2[[#This Row],[AWAL]])</f>
        <v>-2</v>
      </c>
      <c r="I1947" s="36" t="str">
        <f>IF(Table2[[#This Row],[M2A]]="","",SUM(Table2[[#This Row],[M2A]]-(IF(Table2[[#This Row],[M1A]]="",Table2[[#This Row],[AWAL]],Table2[[#This Row],[M1A]]))))</f>
        <v/>
      </c>
      <c r="J1947" s="37"/>
      <c r="K19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19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1948" spans="1:15">
      <c r="A1948" s="33">
        <f>IF(Table2[[#This Row],[TT]]&lt;1,"",COUNT(A$2:A1947)+1)</f>
        <v>1913</v>
      </c>
      <c r="B1948" s="34" t="s">
        <v>2109</v>
      </c>
      <c r="C1948" s="35">
        <v>3</v>
      </c>
      <c r="D1948" s="35">
        <v>300</v>
      </c>
      <c r="E19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48" s="36" t="str">
        <f>IF(Table2[[#This Row],[M1A]]="","",Table2[[#This Row],[M1A]]-Table2[[#This Row],[AWAL]])</f>
        <v/>
      </c>
      <c r="I1948" s="36" t="str">
        <f>IF(Table2[[#This Row],[M2A]]="","",SUM(Table2[[#This Row],[M2A]]-(IF(Table2[[#This Row],[M1A]]="",Table2[[#This Row],[AWAL]],Table2[[#This Row],[M1A]]))))</f>
        <v/>
      </c>
      <c r="J1948" s="37"/>
      <c r="K19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49" spans="1:15">
      <c r="A1949" s="33">
        <f>IF(Table2[[#This Row],[TT]]&lt;1,"",COUNT(A$2:A1948)+1)</f>
        <v>1914</v>
      </c>
      <c r="B1949" s="34" t="s">
        <v>2110</v>
      </c>
      <c r="C1949" s="35">
        <v>6</v>
      </c>
      <c r="D1949" s="35" t="s">
        <v>160</v>
      </c>
      <c r="E19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949" s="36">
        <v>3</v>
      </c>
      <c r="G1949" s="36">
        <f>IF(Table2[[#This Row],[M1A]]="","",Table2[[#This Row],[M1A]]-Table2[[#This Row],[AWAL]])</f>
        <v>-3</v>
      </c>
      <c r="I1949" s="36" t="str">
        <f>IF(Table2[[#This Row],[M2A]]="","",SUM(Table2[[#This Row],[M2A]]-(IF(Table2[[#This Row],[M1A]]="",Table2[[#This Row],[AWAL]],Table2[[#This Row],[M1A]]))))</f>
        <v/>
      </c>
      <c r="J1949" s="37"/>
      <c r="K19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M1:K(-3)  </v>
      </c>
      <c r="O19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M1-3 </v>
      </c>
    </row>
    <row r="1950" spans="1:15">
      <c r="A1950" s="33">
        <f>IF(Table2[[#This Row],[TT]]&lt;1,"",COUNT(A$2:A1949)+1)</f>
        <v>1915</v>
      </c>
      <c r="B1950" s="34" t="s">
        <v>2111</v>
      </c>
      <c r="C1950" s="35">
        <v>2</v>
      </c>
      <c r="D1950" s="35" t="s">
        <v>529</v>
      </c>
      <c r="E19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0" s="36" t="str">
        <f>IF(Table2[[#This Row],[M1A]]="","",Table2[[#This Row],[M1A]]-Table2[[#This Row],[AWAL]])</f>
        <v/>
      </c>
      <c r="I1950" s="36" t="str">
        <f>IF(Table2[[#This Row],[M2A]]="","",SUM(Table2[[#This Row],[M2A]]-(IF(Table2[[#This Row],[M1A]]="",Table2[[#This Row],[AWAL]],Table2[[#This Row],[M1A]]))))</f>
        <v/>
      </c>
      <c r="J1950" s="37"/>
      <c r="K19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1" spans="1:15">
      <c r="A1951" s="33">
        <f>IF(Table2[[#This Row],[TT]]&lt;1,"",COUNT(A$2:A1950)+1)</f>
        <v>1916</v>
      </c>
      <c r="B1951" s="34" t="s">
        <v>2112</v>
      </c>
      <c r="C1951" s="35">
        <v>6</v>
      </c>
      <c r="D1951" s="35" t="s">
        <v>672</v>
      </c>
      <c r="E19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51" s="36" t="str">
        <f>IF(Table2[[#This Row],[M1A]]="","",Table2[[#This Row],[M1A]]-Table2[[#This Row],[AWAL]])</f>
        <v/>
      </c>
      <c r="I1951" s="36" t="str">
        <f>IF(Table2[[#This Row],[M2A]]="","",SUM(Table2[[#This Row],[M2A]]-(IF(Table2[[#This Row],[M1A]]="",Table2[[#This Row],[AWAL]],Table2[[#This Row],[M1A]]))))</f>
        <v/>
      </c>
      <c r="J1951" s="37"/>
      <c r="K19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2" spans="1:15">
      <c r="A1952" s="33">
        <f>IF(Table2[[#This Row],[TT]]&lt;1,"",COUNT(A$2:A1951)+1)</f>
        <v>1917</v>
      </c>
      <c r="B1952" s="34" t="s">
        <v>2113</v>
      </c>
      <c r="C1952" s="35">
        <v>2</v>
      </c>
      <c r="D1952" s="35" t="s">
        <v>816</v>
      </c>
      <c r="E19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2" s="36" t="str">
        <f>IF(Table2[[#This Row],[M1A]]="","",Table2[[#This Row],[M1A]]-Table2[[#This Row],[AWAL]])</f>
        <v/>
      </c>
      <c r="I1952" s="36" t="str">
        <f>IF(Table2[[#This Row],[M2A]]="","",SUM(Table2[[#This Row],[M2A]]-(IF(Table2[[#This Row],[M1A]]="",Table2[[#This Row],[AWAL]],Table2[[#This Row],[M1A]]))))</f>
        <v/>
      </c>
      <c r="J1952" s="37"/>
      <c r="K19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3" spans="1:15">
      <c r="A1953" s="33">
        <f>IF(Table2[[#This Row],[TT]]&lt;1,"",COUNT(A$2:A1952)+1)</f>
        <v>1918</v>
      </c>
      <c r="B1953" s="34" t="s">
        <v>2114</v>
      </c>
      <c r="C1953" s="35">
        <v>2</v>
      </c>
      <c r="D1953" s="35" t="s">
        <v>157</v>
      </c>
      <c r="E19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3" s="36" t="str">
        <f>IF(Table2[[#This Row],[M1A]]="","",Table2[[#This Row],[M1A]]-Table2[[#This Row],[AWAL]])</f>
        <v/>
      </c>
      <c r="I1953" s="36" t="str">
        <f>IF(Table2[[#This Row],[M2A]]="","",SUM(Table2[[#This Row],[M2A]]-(IF(Table2[[#This Row],[M1A]]="",Table2[[#This Row],[AWAL]],Table2[[#This Row],[M1A]]))))</f>
        <v/>
      </c>
      <c r="J1953" s="37"/>
      <c r="K19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4" spans="1:15">
      <c r="A1954" s="33">
        <f>IF(Table2[[#This Row],[TT]]&lt;1,"",COUNT(A$2:A1953)+1)</f>
        <v>1919</v>
      </c>
      <c r="B1954" s="34" t="s">
        <v>2115</v>
      </c>
      <c r="C1954" s="35">
        <v>2</v>
      </c>
      <c r="D1954" s="35" t="s">
        <v>28</v>
      </c>
      <c r="E19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4" s="36" t="str">
        <f>IF(Table2[[#This Row],[M1A]]="","",Table2[[#This Row],[M1A]]-Table2[[#This Row],[AWAL]])</f>
        <v/>
      </c>
      <c r="I1954" s="36" t="str">
        <f>IF(Table2[[#This Row],[M2A]]="","",SUM(Table2[[#This Row],[M2A]]-(IF(Table2[[#This Row],[M1A]]="",Table2[[#This Row],[AWAL]],Table2[[#This Row],[M1A]]))))</f>
        <v/>
      </c>
      <c r="J1954" s="37"/>
      <c r="K19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5" spans="1:15">
      <c r="A1955" s="33">
        <f>IF(Table2[[#This Row],[TT]]&lt;1,"",COUNT(A$2:A1954)+1)</f>
        <v>1920</v>
      </c>
      <c r="B1955" s="34" t="s">
        <v>2116</v>
      </c>
      <c r="C1955" s="35">
        <v>2</v>
      </c>
      <c r="D1955" s="35" t="s">
        <v>64</v>
      </c>
      <c r="E19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5" s="36" t="str">
        <f>IF(Table2[[#This Row],[M1A]]="","",Table2[[#This Row],[M1A]]-Table2[[#This Row],[AWAL]])</f>
        <v/>
      </c>
      <c r="I1955" s="36" t="str">
        <f>IF(Table2[[#This Row],[M2A]]="","",SUM(Table2[[#This Row],[M2A]]-(IF(Table2[[#This Row],[M1A]]="",Table2[[#This Row],[AWAL]],Table2[[#This Row],[M1A]]))))</f>
        <v/>
      </c>
      <c r="J1955" s="37"/>
      <c r="K19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6" spans="1:15">
      <c r="A1956" s="33">
        <f>IF(Table2[[#This Row],[TT]]&lt;1,"",COUNT(A$2:A1955)+1)</f>
        <v>1921</v>
      </c>
      <c r="B1956" s="34" t="s">
        <v>2117</v>
      </c>
      <c r="C1956" s="35">
        <v>16</v>
      </c>
      <c r="D1956" s="35" t="s">
        <v>91</v>
      </c>
      <c r="E19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F1956" s="36">
        <v>15</v>
      </c>
      <c r="G1956" s="36">
        <f>IF(Table2[[#This Row],[M1A]]="","",Table2[[#This Row],[M1A]]-Table2[[#This Row],[AWAL]])</f>
        <v>-1</v>
      </c>
      <c r="I1956" s="36" t="str">
        <f>IF(Table2[[#This Row],[M2A]]="","",SUM(Table2[[#This Row],[M2A]]-(IF(Table2[[#This Row],[M1A]]="",Table2[[#This Row],[AWAL]],Table2[[#This Row],[M1A]]))))</f>
        <v/>
      </c>
      <c r="J1956" s="37"/>
      <c r="K19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57" spans="1:15">
      <c r="A1957" s="33">
        <f>IF(Table2[[#This Row],[TT]]&lt;1,"",COUNT(A$2:A1956)+1)</f>
        <v>1922</v>
      </c>
      <c r="B1957" s="34" t="s">
        <v>2118</v>
      </c>
      <c r="C1957" s="35">
        <v>8</v>
      </c>
      <c r="D1957" s="35" t="s">
        <v>178</v>
      </c>
      <c r="E19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57" s="36" t="str">
        <f>IF(Table2[[#This Row],[M1A]]="","",Table2[[#This Row],[M1A]]-Table2[[#This Row],[AWAL]])</f>
        <v/>
      </c>
      <c r="I1957" s="36" t="str">
        <f>IF(Table2[[#This Row],[M2A]]="","",SUM(Table2[[#This Row],[M2A]]-(IF(Table2[[#This Row],[M1A]]="",Table2[[#This Row],[AWAL]],Table2[[#This Row],[M1A]]))))</f>
        <v/>
      </c>
      <c r="J1957" s="37"/>
      <c r="K19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8" spans="1:15">
      <c r="A1958" s="33">
        <f>IF(Table2[[#This Row],[TT]]&lt;1,"",COUNT(A$2:A1957)+1)</f>
        <v>1923</v>
      </c>
      <c r="B1958" s="34" t="s">
        <v>2119</v>
      </c>
      <c r="C1958" s="35">
        <v>7</v>
      </c>
      <c r="D1958" s="35" t="s">
        <v>178</v>
      </c>
      <c r="E19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58" s="36" t="str">
        <f>IF(Table2[[#This Row],[M1A]]="","",Table2[[#This Row],[M1A]]-Table2[[#This Row],[AWAL]])</f>
        <v/>
      </c>
      <c r="I1958" s="36" t="str">
        <f>IF(Table2[[#This Row],[M2A]]="","",SUM(Table2[[#This Row],[M2A]]-(IF(Table2[[#This Row],[M1A]]="",Table2[[#This Row],[AWAL]],Table2[[#This Row],[M1A]]))))</f>
        <v/>
      </c>
      <c r="J1958" s="37"/>
      <c r="K19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59" spans="1:15">
      <c r="A1959" s="33">
        <f>IF(Table2[[#This Row],[TT]]&lt;1,"",COUNT(A$2:A1958)+1)</f>
        <v>1924</v>
      </c>
      <c r="B1959" s="34" t="s">
        <v>2120</v>
      </c>
      <c r="C1959" s="35">
        <v>7</v>
      </c>
      <c r="D1959" s="35" t="s">
        <v>178</v>
      </c>
      <c r="E19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59" s="36" t="str">
        <f>IF(Table2[[#This Row],[M1A]]="","",Table2[[#This Row],[M1A]]-Table2[[#This Row],[AWAL]])</f>
        <v/>
      </c>
      <c r="I1959" s="36" t="str">
        <f>IF(Table2[[#This Row],[M2A]]="","",SUM(Table2[[#This Row],[M2A]]-(IF(Table2[[#This Row],[M1A]]="",Table2[[#This Row],[AWAL]],Table2[[#This Row],[M1A]]))))</f>
        <v/>
      </c>
      <c r="J1959" s="37"/>
      <c r="K19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0" spans="1:15">
      <c r="A1960" s="33">
        <f>IF(Table2[[#This Row],[TT]]&lt;1,"",COUNT(A$2:A1959)+1)</f>
        <v>1925</v>
      </c>
      <c r="B1960" s="34" t="s">
        <v>2121</v>
      </c>
      <c r="C1960" s="35">
        <v>13</v>
      </c>
      <c r="D1960" s="35" t="s">
        <v>914</v>
      </c>
      <c r="E19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1960" s="36">
        <v>12</v>
      </c>
      <c r="G1960" s="36">
        <f>IF(Table2[[#This Row],[M1A]]="","",Table2[[#This Row],[M1A]]-Table2[[#This Row],[AWAL]])</f>
        <v>-1</v>
      </c>
      <c r="I1960" s="36" t="str">
        <f>IF(Table2[[#This Row],[M2A]]="","",SUM(Table2[[#This Row],[M2A]]-(IF(Table2[[#This Row],[M1A]]="",Table2[[#This Row],[AWAL]],Table2[[#This Row],[M1A]]))))</f>
        <v/>
      </c>
      <c r="J1960" s="37"/>
      <c r="K19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61" spans="1:15">
      <c r="A1961" s="33">
        <f>IF(Table2[[#This Row],[TT]]&lt;1,"",COUNT(A$2:A1960)+1)</f>
        <v>1926</v>
      </c>
      <c r="B1961" s="34" t="s">
        <v>2122</v>
      </c>
      <c r="C1961" s="35">
        <v>9</v>
      </c>
      <c r="D1961" s="35" t="s">
        <v>106</v>
      </c>
      <c r="E19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61" s="36" t="str">
        <f>IF(Table2[[#This Row],[M1A]]="","",Table2[[#This Row],[M1A]]-Table2[[#This Row],[AWAL]])</f>
        <v/>
      </c>
      <c r="I1961" s="36" t="str">
        <f>IF(Table2[[#This Row],[M2A]]="","",SUM(Table2[[#This Row],[M2A]]-(IF(Table2[[#This Row],[M1A]]="",Table2[[#This Row],[AWAL]],Table2[[#This Row],[M1A]]))))</f>
        <v/>
      </c>
      <c r="J1961" s="37"/>
      <c r="K19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2" spans="1:15">
      <c r="A1962" s="33">
        <f>IF(Table2[[#This Row],[TT]]&lt;1,"",COUNT(A$2:A1961)+1)</f>
        <v>1927</v>
      </c>
      <c r="B1962" s="34" t="s">
        <v>2123</v>
      </c>
      <c r="C1962" s="35">
        <v>11</v>
      </c>
      <c r="D1962" s="35" t="s">
        <v>186</v>
      </c>
      <c r="E19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962" s="36" t="str">
        <f>IF(Table2[[#This Row],[M1A]]="","",Table2[[#This Row],[M1A]]-Table2[[#This Row],[AWAL]])</f>
        <v/>
      </c>
      <c r="I1962" s="36" t="str">
        <f>IF(Table2[[#This Row],[M2A]]="","",SUM(Table2[[#This Row],[M2A]]-(IF(Table2[[#This Row],[M1A]]="",Table2[[#This Row],[AWAL]],Table2[[#This Row],[M1A]]))))</f>
        <v/>
      </c>
      <c r="J1962" s="37"/>
      <c r="K19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3" spans="1:15">
      <c r="A1963" s="33">
        <f>IF(Table2[[#This Row],[TT]]&lt;1,"",COUNT(A$2:A1962)+1)</f>
        <v>1928</v>
      </c>
      <c r="B1963" s="34" t="s">
        <v>2124</v>
      </c>
      <c r="C1963" s="35">
        <v>3</v>
      </c>
      <c r="D1963" s="35" t="s">
        <v>157</v>
      </c>
      <c r="E19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63" s="36" t="str">
        <f>IF(Table2[[#This Row],[M1A]]="","",Table2[[#This Row],[M1A]]-Table2[[#This Row],[AWAL]])</f>
        <v/>
      </c>
      <c r="I1963" s="36" t="str">
        <f>IF(Table2[[#This Row],[M2A]]="","",SUM(Table2[[#This Row],[M2A]]-(IF(Table2[[#This Row],[M1A]]="",Table2[[#This Row],[AWAL]],Table2[[#This Row],[M1A]]))))</f>
        <v/>
      </c>
      <c r="J1963" s="37"/>
      <c r="K19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4" spans="1:15">
      <c r="A1964" s="33">
        <f>IF(Table2[[#This Row],[TT]]&lt;1,"",COUNT(A$2:A1963)+1)</f>
        <v>1929</v>
      </c>
      <c r="B1964" s="34" t="s">
        <v>2125</v>
      </c>
      <c r="C1964" s="35">
        <v>3</v>
      </c>
      <c r="D1964" s="35" t="s">
        <v>445</v>
      </c>
      <c r="E19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64" s="36" t="str">
        <f>IF(Table2[[#This Row],[M1A]]="","",Table2[[#This Row],[M1A]]-Table2[[#This Row],[AWAL]])</f>
        <v/>
      </c>
      <c r="I1964" s="36" t="str">
        <f>IF(Table2[[#This Row],[M2A]]="","",SUM(Table2[[#This Row],[M2A]]-(IF(Table2[[#This Row],[M1A]]="",Table2[[#This Row],[AWAL]],Table2[[#This Row],[M1A]]))))</f>
        <v/>
      </c>
      <c r="J1964" s="37"/>
      <c r="K19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5" spans="1:15">
      <c r="A1965" s="33">
        <f>IF(Table2[[#This Row],[TT]]&lt;1,"",COUNT(A$2:A1964)+1)</f>
        <v>1930</v>
      </c>
      <c r="B1965" s="34" t="s">
        <v>2126</v>
      </c>
      <c r="C1965" s="35">
        <v>8</v>
      </c>
      <c r="D1965" s="35" t="s">
        <v>67</v>
      </c>
      <c r="E19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65" s="36" t="str">
        <f>IF(Table2[[#This Row],[M1A]]="","",Table2[[#This Row],[M1A]]-Table2[[#This Row],[AWAL]])</f>
        <v/>
      </c>
      <c r="I1965" s="36" t="str">
        <f>IF(Table2[[#This Row],[M2A]]="","",SUM(Table2[[#This Row],[M2A]]-(IF(Table2[[#This Row],[M1A]]="",Table2[[#This Row],[AWAL]],Table2[[#This Row],[M1A]]))))</f>
        <v/>
      </c>
      <c r="J1965" s="37"/>
      <c r="K19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6" spans="1:15">
      <c r="A1966" s="33">
        <f>IF(Table2[[#This Row],[TT]]&lt;1,"",COUNT(A$2:A1965)+1)</f>
        <v>1931</v>
      </c>
      <c r="B1966" s="34" t="s">
        <v>2127</v>
      </c>
      <c r="C1966" s="35">
        <v>9</v>
      </c>
      <c r="D1966" s="35" t="s">
        <v>98</v>
      </c>
      <c r="E19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66" s="36" t="str">
        <f>IF(Table2[[#This Row],[M1A]]="","",Table2[[#This Row],[M1A]]-Table2[[#This Row],[AWAL]])</f>
        <v/>
      </c>
      <c r="I1966" s="36" t="str">
        <f>IF(Table2[[#This Row],[M2A]]="","",SUM(Table2[[#This Row],[M2A]]-(IF(Table2[[#This Row],[M1A]]="",Table2[[#This Row],[AWAL]],Table2[[#This Row],[M1A]]))))</f>
        <v/>
      </c>
      <c r="J1966" s="37"/>
      <c r="K19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7" spans="1:15">
      <c r="A1967" s="33">
        <f>IF(Table2[[#This Row],[TT]]&lt;1,"",COUNT(A$2:A1966)+1)</f>
        <v>1932</v>
      </c>
      <c r="B1967" s="34" t="s">
        <v>2128</v>
      </c>
      <c r="C1967" s="35">
        <v>8</v>
      </c>
      <c r="D1967" s="35" t="s">
        <v>2129</v>
      </c>
      <c r="E19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67" s="36" t="str">
        <f>IF(Table2[[#This Row],[M1A]]="","",Table2[[#This Row],[M1A]]-Table2[[#This Row],[AWAL]])</f>
        <v/>
      </c>
      <c r="I1967" s="36" t="str">
        <f>IF(Table2[[#This Row],[M2A]]="","",SUM(Table2[[#This Row],[M2A]]-(IF(Table2[[#This Row],[M1A]]="",Table2[[#This Row],[AWAL]],Table2[[#This Row],[M1A]]))))</f>
        <v/>
      </c>
      <c r="J1967" s="37"/>
      <c r="K19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68" spans="1:15">
      <c r="A1968" s="33">
        <f>IF(Table2[[#This Row],[TT]]&lt;1,"",COUNT(A$2:A1967)+1)</f>
        <v>1933</v>
      </c>
      <c r="B1968" s="34" t="s">
        <v>2130</v>
      </c>
      <c r="C1968" s="35">
        <v>15</v>
      </c>
      <c r="D1968" s="35" t="s">
        <v>839</v>
      </c>
      <c r="E19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1968" s="36">
        <v>14</v>
      </c>
      <c r="G1968" s="36">
        <f>IF(Table2[[#This Row],[M1A]]="","",Table2[[#This Row],[M1A]]-Table2[[#This Row],[AWAL]])</f>
        <v>-1</v>
      </c>
      <c r="I1968" s="36" t="str">
        <f>IF(Table2[[#This Row],[M2A]]="","",SUM(Table2[[#This Row],[M2A]]-(IF(Table2[[#This Row],[M1A]]="",Table2[[#This Row],[AWAL]],Table2[[#This Row],[M1A]]))))</f>
        <v/>
      </c>
      <c r="J1968" s="37"/>
      <c r="K19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69" spans="1:15">
      <c r="A1969" s="33">
        <f>IF(Table2[[#This Row],[TT]]&lt;1,"",COUNT(A$2:A1968)+1)</f>
        <v>1934</v>
      </c>
      <c r="B1969" s="34" t="s">
        <v>2131</v>
      </c>
      <c r="C1969" s="35">
        <v>9</v>
      </c>
      <c r="D1969" s="35" t="s">
        <v>178</v>
      </c>
      <c r="E19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69" s="36" t="str">
        <f>IF(Table2[[#This Row],[M1A]]="","",Table2[[#This Row],[M1A]]-Table2[[#This Row],[AWAL]])</f>
        <v/>
      </c>
      <c r="I1969" s="36" t="str">
        <f>IF(Table2[[#This Row],[M2A]]="","",SUM(Table2[[#This Row],[M2A]]-(IF(Table2[[#This Row],[M1A]]="",Table2[[#This Row],[AWAL]],Table2[[#This Row],[M1A]]))))</f>
        <v/>
      </c>
      <c r="J1969" s="37"/>
      <c r="K19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0" spans="1:15">
      <c r="A1970" s="33">
        <f>IF(Table2[[#This Row],[TT]]&lt;1,"",COUNT(A$2:A1969)+1)</f>
        <v>1935</v>
      </c>
      <c r="B1970" s="34" t="s">
        <v>2132</v>
      </c>
      <c r="C1970" s="35">
        <v>15</v>
      </c>
      <c r="D1970" s="35" t="s">
        <v>86</v>
      </c>
      <c r="E19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970" s="36" t="str">
        <f>IF(Table2[[#This Row],[M1A]]="","",Table2[[#This Row],[M1A]]-Table2[[#This Row],[AWAL]])</f>
        <v/>
      </c>
      <c r="I1970" s="36" t="str">
        <f>IF(Table2[[#This Row],[M2A]]="","",SUM(Table2[[#This Row],[M2A]]-(IF(Table2[[#This Row],[M1A]]="",Table2[[#This Row],[AWAL]],Table2[[#This Row],[M1A]]))))</f>
        <v/>
      </c>
      <c r="J1970" s="37"/>
      <c r="K19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1" spans="1:15">
      <c r="A1971" s="33">
        <f>IF(Table2[[#This Row],[TT]]&lt;1,"",COUNT(A$2:A1970)+1)</f>
        <v>1936</v>
      </c>
      <c r="B1971" s="34" t="s">
        <v>2133</v>
      </c>
      <c r="C1971" s="35">
        <v>6</v>
      </c>
      <c r="D1971" s="35">
        <v>2000</v>
      </c>
      <c r="E19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71" s="36" t="str">
        <f>IF(Table2[[#This Row],[M1A]]="","",Table2[[#This Row],[M1A]]-Table2[[#This Row],[AWAL]])</f>
        <v/>
      </c>
      <c r="I1971" s="36" t="str">
        <f>IF(Table2[[#This Row],[M2A]]="","",SUM(Table2[[#This Row],[M2A]]-(IF(Table2[[#This Row],[M1A]]="",Table2[[#This Row],[AWAL]],Table2[[#This Row],[M1A]]))))</f>
        <v/>
      </c>
      <c r="J1971" s="37"/>
      <c r="K19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2" spans="1:15">
      <c r="A1972" s="33">
        <f>IF(Table2[[#This Row],[TT]]&lt;1,"",COUNT(A$2:A1971)+1)</f>
        <v>1937</v>
      </c>
      <c r="B1972" s="43" t="s">
        <v>2969</v>
      </c>
      <c r="C1972" s="44"/>
      <c r="D1972" s="44" t="s">
        <v>2703</v>
      </c>
      <c r="E19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1972" s="36">
        <v>16</v>
      </c>
      <c r="G1972" s="36">
        <f>IF(Table2[[#This Row],[M1A]]="","",Table2[[#This Row],[M1A]]-Table2[[#This Row],[AWAL]])</f>
        <v>16</v>
      </c>
      <c r="I1972" s="36" t="str">
        <f>IF(Table2[[#This Row],[M2A]]="","",SUM(Table2[[#This Row],[M2A]]-(IF(Table2[[#This Row],[M1A]]="",Table2[[#This Row],[AWAL]],Table2[[#This Row],[M1A]]))))</f>
        <v/>
      </c>
      <c r="J1972" s="37"/>
      <c r="K19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M1:B(16)  </v>
      </c>
      <c r="O19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M1+16 </v>
      </c>
    </row>
    <row r="1973" spans="1:15">
      <c r="A1973" s="33">
        <f>IF(Table2[[#This Row],[TT]]&lt;1,"",COUNT(A$2:A1972)+1)</f>
        <v>1938</v>
      </c>
      <c r="B1973" s="34" t="s">
        <v>2134</v>
      </c>
      <c r="C1973" s="35">
        <v>2</v>
      </c>
      <c r="D1973" s="35" t="s">
        <v>2135</v>
      </c>
      <c r="E19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3" s="36" t="str">
        <f>IF(Table2[[#This Row],[M1A]]="","",Table2[[#This Row],[M1A]]-Table2[[#This Row],[AWAL]])</f>
        <v/>
      </c>
      <c r="I1973" s="36" t="str">
        <f>IF(Table2[[#This Row],[M2A]]="","",SUM(Table2[[#This Row],[M2A]]-(IF(Table2[[#This Row],[M1A]]="",Table2[[#This Row],[AWAL]],Table2[[#This Row],[M1A]]))))</f>
        <v/>
      </c>
      <c r="J1973" s="37"/>
      <c r="K19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4" spans="1:15">
      <c r="A1974" s="33">
        <f>IF(Table2[[#This Row],[TT]]&lt;1,"",COUNT(A$2:A1973)+1)</f>
        <v>1939</v>
      </c>
      <c r="B1974" s="34" t="s">
        <v>2136</v>
      </c>
      <c r="C1974" s="35">
        <v>9</v>
      </c>
      <c r="D1974" s="35" t="s">
        <v>705</v>
      </c>
      <c r="E19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74" s="36" t="str">
        <f>IF(Table2[[#This Row],[M1A]]="","",Table2[[#This Row],[M1A]]-Table2[[#This Row],[AWAL]])</f>
        <v/>
      </c>
      <c r="I1974" s="36" t="str">
        <f>IF(Table2[[#This Row],[M2A]]="","",SUM(Table2[[#This Row],[M2A]]-(IF(Table2[[#This Row],[M1A]]="",Table2[[#This Row],[AWAL]],Table2[[#This Row],[M1A]]))))</f>
        <v/>
      </c>
      <c r="J1974" s="37"/>
      <c r="K19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5" spans="1:15">
      <c r="A1975" s="33">
        <f>IF(Table2[[#This Row],[TT]]&lt;1,"",COUNT(A$2:A1974)+1)</f>
        <v>1940</v>
      </c>
      <c r="B1975" s="34" t="s">
        <v>2137</v>
      </c>
      <c r="C1975" s="35">
        <v>1</v>
      </c>
      <c r="D1975" s="35" t="s">
        <v>82</v>
      </c>
      <c r="E19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75" s="36" t="str">
        <f>IF(Table2[[#This Row],[M1A]]="","",Table2[[#This Row],[M1A]]-Table2[[#This Row],[AWAL]])</f>
        <v/>
      </c>
      <c r="I1975" s="36" t="str">
        <f>IF(Table2[[#This Row],[M2A]]="","",SUM(Table2[[#This Row],[M2A]]-(IF(Table2[[#This Row],[M1A]]="",Table2[[#This Row],[AWAL]],Table2[[#This Row],[M1A]]))))</f>
        <v/>
      </c>
      <c r="J1975" s="37"/>
      <c r="K19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6" spans="1:15">
      <c r="A1976" s="33">
        <f>IF(Table2[[#This Row],[TT]]&lt;1,"",COUNT(A$2:A1975)+1)</f>
        <v>1941</v>
      </c>
      <c r="B1976" s="34" t="s">
        <v>2138</v>
      </c>
      <c r="C1976" s="35">
        <v>2</v>
      </c>
      <c r="D1976" s="35" t="s">
        <v>64</v>
      </c>
      <c r="E19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6" s="36" t="str">
        <f>IF(Table2[[#This Row],[M1A]]="","",Table2[[#This Row],[M1A]]-Table2[[#This Row],[AWAL]])</f>
        <v/>
      </c>
      <c r="I1976" s="36" t="str">
        <f>IF(Table2[[#This Row],[M2A]]="","",SUM(Table2[[#This Row],[M2A]]-(IF(Table2[[#This Row],[M1A]]="",Table2[[#This Row],[AWAL]],Table2[[#This Row],[M1A]]))))</f>
        <v/>
      </c>
      <c r="J1976" s="37"/>
      <c r="K19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7" spans="1:15">
      <c r="A1977" s="33">
        <f>IF(Table2[[#This Row],[TT]]&lt;1,"",COUNT(A$2:A1976)+1)</f>
        <v>1942</v>
      </c>
      <c r="B1977" s="34" t="s">
        <v>2139</v>
      </c>
      <c r="C1977" s="35">
        <v>5</v>
      </c>
      <c r="D1977" s="35" t="s">
        <v>19</v>
      </c>
      <c r="E19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77" s="36" t="str">
        <f>IF(Table2[[#This Row],[M1A]]="","",Table2[[#This Row],[M1A]]-Table2[[#This Row],[AWAL]])</f>
        <v/>
      </c>
      <c r="I1977" s="36" t="str">
        <f>IF(Table2[[#This Row],[M2A]]="","",SUM(Table2[[#This Row],[M2A]]-(IF(Table2[[#This Row],[M1A]]="",Table2[[#This Row],[AWAL]],Table2[[#This Row],[M1A]]))))</f>
        <v/>
      </c>
      <c r="J1977" s="37"/>
      <c r="K19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8" spans="1:15">
      <c r="A1978" s="33">
        <f>IF(Table2[[#This Row],[TT]]&lt;1,"",COUNT(A$2:A1977)+1)</f>
        <v>1943</v>
      </c>
      <c r="B1978" s="34" t="s">
        <v>2140</v>
      </c>
      <c r="C1978" s="35">
        <v>8</v>
      </c>
      <c r="D1978" s="35" t="s">
        <v>38</v>
      </c>
      <c r="E19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78" s="36" t="str">
        <f>IF(Table2[[#This Row],[M1A]]="","",Table2[[#This Row],[M1A]]-Table2[[#This Row],[AWAL]])</f>
        <v/>
      </c>
      <c r="I1978" s="36" t="str">
        <f>IF(Table2[[#This Row],[M2A]]="","",SUM(Table2[[#This Row],[M2A]]-(IF(Table2[[#This Row],[M1A]]="",Table2[[#This Row],[AWAL]],Table2[[#This Row],[M1A]]))))</f>
        <v/>
      </c>
      <c r="J1978" s="37"/>
      <c r="K19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79" spans="1:15">
      <c r="A1979" s="33">
        <f>IF(Table2[[#This Row],[TT]]&lt;1,"",COUNT(A$2:A1978)+1)</f>
        <v>1944</v>
      </c>
      <c r="B1979" s="34" t="s">
        <v>2141</v>
      </c>
      <c r="C1979" s="35">
        <v>3</v>
      </c>
      <c r="D1979" s="35" t="s">
        <v>91</v>
      </c>
      <c r="E19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79" s="36" t="str">
        <f>IF(Table2[[#This Row],[M1A]]="","",Table2[[#This Row],[M1A]]-Table2[[#This Row],[AWAL]])</f>
        <v/>
      </c>
      <c r="I1979" s="36" t="str">
        <f>IF(Table2[[#This Row],[M2A]]="","",SUM(Table2[[#This Row],[M2A]]-(IF(Table2[[#This Row],[M1A]]="",Table2[[#This Row],[AWAL]],Table2[[#This Row],[M1A]]))))</f>
        <v/>
      </c>
      <c r="J1979" s="37"/>
      <c r="K19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0" spans="1:15">
      <c r="A1980" s="33">
        <f>IF(Table2[[#This Row],[TT]]&lt;1,"",COUNT(A$2:A1979)+1)</f>
        <v>1945</v>
      </c>
      <c r="B1980" s="34" t="s">
        <v>2142</v>
      </c>
      <c r="C1980" s="35">
        <v>3</v>
      </c>
      <c r="D1980" s="35" t="s">
        <v>2143</v>
      </c>
      <c r="E19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80" s="36" t="str">
        <f>IF(Table2[[#This Row],[M1A]]="","",Table2[[#This Row],[M1A]]-Table2[[#This Row],[AWAL]])</f>
        <v/>
      </c>
      <c r="I1980" s="36" t="str">
        <f>IF(Table2[[#This Row],[M2A]]="","",SUM(Table2[[#This Row],[M2A]]-(IF(Table2[[#This Row],[M1A]]="",Table2[[#This Row],[AWAL]],Table2[[#This Row],[M1A]]))))</f>
        <v/>
      </c>
      <c r="J1980" s="37"/>
      <c r="K19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1" spans="1:15">
      <c r="A1981" s="33">
        <f>IF(Table2[[#This Row],[TT]]&lt;1,"",COUNT(A$2:A1980)+1)</f>
        <v>1946</v>
      </c>
      <c r="B1981" s="34" t="s">
        <v>2144</v>
      </c>
      <c r="C1981" s="35">
        <v>69</v>
      </c>
      <c r="D1981" s="35" t="s">
        <v>14</v>
      </c>
      <c r="E19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1981" s="36" t="str">
        <f>IF(Table2[[#This Row],[M1A]]="","",Table2[[#This Row],[M1A]]-Table2[[#This Row],[AWAL]])</f>
        <v/>
      </c>
      <c r="I1981" s="36" t="str">
        <f>IF(Table2[[#This Row],[M2A]]="","",SUM(Table2[[#This Row],[M2A]]-(IF(Table2[[#This Row],[M1A]]="",Table2[[#This Row],[AWAL]],Table2[[#This Row],[M1A]]))))</f>
        <v/>
      </c>
      <c r="J1981" s="37"/>
      <c r="K19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2" spans="1:15">
      <c r="A1982" s="33">
        <f>IF(Table2[[#This Row],[TT]]&lt;1,"",COUNT(A$2:A1981)+1)</f>
        <v>1947</v>
      </c>
      <c r="B1982" s="34" t="s">
        <v>2145</v>
      </c>
      <c r="C1982" s="35">
        <v>21</v>
      </c>
      <c r="D1982" s="35" t="s">
        <v>14</v>
      </c>
      <c r="E19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982" s="36" t="str">
        <f>IF(Table2[[#This Row],[M1A]]="","",Table2[[#This Row],[M1A]]-Table2[[#This Row],[AWAL]])</f>
        <v/>
      </c>
      <c r="I1982" s="36" t="str">
        <f>IF(Table2[[#This Row],[M2A]]="","",SUM(Table2[[#This Row],[M2A]]-(IF(Table2[[#This Row],[M1A]]="",Table2[[#This Row],[AWAL]],Table2[[#This Row],[M1A]]))))</f>
        <v/>
      </c>
      <c r="J1982" s="37"/>
      <c r="K19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3" spans="1:15">
      <c r="A1983" s="33">
        <f>IF(Table2[[#This Row],[TT]]&lt;1,"",COUNT(A$2:A1982)+1)</f>
        <v>1948</v>
      </c>
      <c r="B1983" s="34" t="s">
        <v>2146</v>
      </c>
      <c r="C1983" s="35">
        <v>1</v>
      </c>
      <c r="D1983" s="35" t="s">
        <v>2147</v>
      </c>
      <c r="E19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3" s="36" t="str">
        <f>IF(Table2[[#This Row],[M1A]]="","",Table2[[#This Row],[M1A]]-Table2[[#This Row],[AWAL]])</f>
        <v/>
      </c>
      <c r="I1983" s="36" t="str">
        <f>IF(Table2[[#This Row],[M2A]]="","",SUM(Table2[[#This Row],[M2A]]-(IF(Table2[[#This Row],[M1A]]="",Table2[[#This Row],[AWAL]],Table2[[#This Row],[M1A]]))))</f>
        <v/>
      </c>
      <c r="J1983" s="37"/>
      <c r="K19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4" spans="1:15">
      <c r="A1984" s="33">
        <f>IF(Table2[[#This Row],[TT]]&lt;1,"",COUNT(A$2:A1983)+1)</f>
        <v>1949</v>
      </c>
      <c r="B1984" s="34" t="s">
        <v>2148</v>
      </c>
      <c r="C1984" s="35">
        <v>1</v>
      </c>
      <c r="D1984" s="35" t="s">
        <v>14</v>
      </c>
      <c r="E19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4" s="36" t="str">
        <f>IF(Table2[[#This Row],[M1A]]="","",Table2[[#This Row],[M1A]]-Table2[[#This Row],[AWAL]])</f>
        <v/>
      </c>
      <c r="I1984" s="36" t="str">
        <f>IF(Table2[[#This Row],[M2A]]="","",SUM(Table2[[#This Row],[M2A]]-(IF(Table2[[#This Row],[M1A]]="",Table2[[#This Row],[AWAL]],Table2[[#This Row],[M1A]]))))</f>
        <v/>
      </c>
      <c r="J1984" s="37"/>
      <c r="K19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5" spans="1:15">
      <c r="A1985" s="33">
        <f>IF(Table2[[#This Row],[TT]]&lt;1,"",COUNT(A$2:A1984)+1)</f>
        <v>1950</v>
      </c>
      <c r="B1985" s="34" t="s">
        <v>2149</v>
      </c>
      <c r="C1985" s="35">
        <v>14</v>
      </c>
      <c r="D1985" s="35" t="s">
        <v>14</v>
      </c>
      <c r="E19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985" s="36">
        <v>13</v>
      </c>
      <c r="G1985" s="36">
        <f>IF(Table2[[#This Row],[M1A]]="","",Table2[[#This Row],[M1A]]-Table2[[#This Row],[AWAL]])</f>
        <v>-1</v>
      </c>
      <c r="I1985" s="36" t="str">
        <f>IF(Table2[[#This Row],[M2A]]="","",SUM(Table2[[#This Row],[M2A]]-(IF(Table2[[#This Row],[M1A]]="",Table2[[#This Row],[AWAL]],Table2[[#This Row],[M1A]]))))</f>
        <v/>
      </c>
      <c r="J1985" s="37"/>
      <c r="K19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86" spans="1:15">
      <c r="A1986" s="33">
        <f>IF(Table2[[#This Row],[TT]]&lt;1,"",COUNT(A$2:A1985)+1)</f>
        <v>1951</v>
      </c>
      <c r="B1986" s="34" t="s">
        <v>2150</v>
      </c>
      <c r="C1986" s="35">
        <v>1</v>
      </c>
      <c r="D1986" s="35" t="s">
        <v>120</v>
      </c>
      <c r="E19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6" s="36" t="str">
        <f>IF(Table2[[#This Row],[M1A]]="","",Table2[[#This Row],[M1A]]-Table2[[#This Row],[AWAL]])</f>
        <v/>
      </c>
      <c r="I1986" s="36" t="str">
        <f>IF(Table2[[#This Row],[M2A]]="","",SUM(Table2[[#This Row],[M2A]]-(IF(Table2[[#This Row],[M1A]]="",Table2[[#This Row],[AWAL]],Table2[[#This Row],[M1A]]))))</f>
        <v/>
      </c>
      <c r="J1986" s="37"/>
      <c r="K19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7" spans="1:15">
      <c r="A1987" s="33">
        <f>IF(Table2[[#This Row],[TT]]&lt;1,"",COUNT(A$2:A1986)+1)</f>
        <v>1952</v>
      </c>
      <c r="B1987" s="41" t="s">
        <v>2151</v>
      </c>
      <c r="C1987" s="42">
        <v>5</v>
      </c>
      <c r="D1987" s="42" t="s">
        <v>145</v>
      </c>
      <c r="E19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87" s="36" t="str">
        <f>IF(Table2[[#This Row],[M1A]]="","",Table2[[#This Row],[M1A]]-Table2[[#This Row],[AWAL]])</f>
        <v/>
      </c>
      <c r="I1987" s="36" t="str">
        <f>IF(Table2[[#This Row],[M2A]]="","",SUM(Table2[[#This Row],[M2A]]-(IF(Table2[[#This Row],[M1A]]="",Table2[[#This Row],[AWAL]],Table2[[#This Row],[M1A]]))))</f>
        <v/>
      </c>
      <c r="J1987" s="37"/>
      <c r="K19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8" spans="1:15">
      <c r="A1988" s="33">
        <f>IF(Table2[[#This Row],[TT]]&lt;1,"",COUNT(A$2:A1987)+1)</f>
        <v>1953</v>
      </c>
      <c r="B1988" s="41" t="s">
        <v>2152</v>
      </c>
      <c r="C1988" s="42">
        <v>13</v>
      </c>
      <c r="D1988" s="42" t="s">
        <v>529</v>
      </c>
      <c r="E19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988" s="36" t="str">
        <f>IF(Table2[[#This Row],[M1A]]="","",Table2[[#This Row],[M1A]]-Table2[[#This Row],[AWAL]])</f>
        <v/>
      </c>
      <c r="I1988" s="36" t="str">
        <f>IF(Table2[[#This Row],[M2A]]="","",SUM(Table2[[#This Row],[M2A]]-(IF(Table2[[#This Row],[M1A]]="",Table2[[#This Row],[AWAL]],Table2[[#This Row],[M1A]]))))</f>
        <v/>
      </c>
      <c r="J1988" s="37"/>
      <c r="K19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89" spans="1:15">
      <c r="A1989" s="33">
        <f>IF(Table2[[#This Row],[TT]]&lt;1,"",COUNT(A$2:A1988)+1)</f>
        <v>1954</v>
      </c>
      <c r="B1989" s="41" t="s">
        <v>2153</v>
      </c>
      <c r="C1989" s="42">
        <v>26</v>
      </c>
      <c r="D1989" s="42" t="s">
        <v>204</v>
      </c>
      <c r="E19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989" s="36" t="str">
        <f>IF(Table2[[#This Row],[M1A]]="","",Table2[[#This Row],[M1A]]-Table2[[#This Row],[AWAL]])</f>
        <v/>
      </c>
      <c r="I1989" s="36" t="str">
        <f>IF(Table2[[#This Row],[M2A]]="","",SUM(Table2[[#This Row],[M2A]]-(IF(Table2[[#This Row],[M1A]]="",Table2[[#This Row],[AWAL]],Table2[[#This Row],[M1A]]))))</f>
        <v/>
      </c>
      <c r="J1989" s="37"/>
      <c r="K19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0" spans="1:15">
      <c r="A1990" s="33">
        <f>IF(Table2[[#This Row],[TT]]&lt;1,"",COUNT(A$2:A1989)+1)</f>
        <v>1955</v>
      </c>
      <c r="B1990" s="41" t="s">
        <v>2154</v>
      </c>
      <c r="C1990" s="42">
        <v>1</v>
      </c>
      <c r="D1990" s="42" t="s">
        <v>143</v>
      </c>
      <c r="E19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90" s="36" t="str">
        <f>IF(Table2[[#This Row],[M1A]]="","",Table2[[#This Row],[M1A]]-Table2[[#This Row],[AWAL]])</f>
        <v/>
      </c>
      <c r="I1990" s="36" t="str">
        <f>IF(Table2[[#This Row],[M2A]]="","",SUM(Table2[[#This Row],[M2A]]-(IF(Table2[[#This Row],[M1A]]="",Table2[[#This Row],[AWAL]],Table2[[#This Row],[M1A]]))))</f>
        <v/>
      </c>
      <c r="J1990" s="37"/>
      <c r="K19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1" spans="1:15">
      <c r="A1991" s="33">
        <f>IF(Table2[[#This Row],[TT]]&lt;1,"",COUNT(A$2:A1990)+1)</f>
        <v>1956</v>
      </c>
      <c r="B1991" s="43" t="s">
        <v>2971</v>
      </c>
      <c r="C1991" s="44"/>
      <c r="D1991" s="44" t="s">
        <v>2970</v>
      </c>
      <c r="E19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991" s="36">
        <v>2</v>
      </c>
      <c r="G1991" s="36">
        <f>IF(Table2[[#This Row],[M1A]]="","",Table2[[#This Row],[M1A]]-Table2[[#This Row],[AWAL]])</f>
        <v>2</v>
      </c>
      <c r="I1991" s="36" t="str">
        <f>IF(Table2[[#This Row],[M2A]]="","",SUM(Table2[[#This Row],[M2A]]-(IF(Table2[[#This Row],[M1A]]="",Table2[[#This Row],[AWAL]],Table2[[#This Row],[M1A]]))))</f>
        <v/>
      </c>
      <c r="J1991" s="37"/>
      <c r="K19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M1:B(2)  </v>
      </c>
      <c r="O19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M1+2 </v>
      </c>
    </row>
    <row r="1992" spans="1:15">
      <c r="A1992" s="33">
        <f>IF(Table2[[#This Row],[TT]]&lt;1,"",COUNT(A$2:A1991)+1)</f>
        <v>1957</v>
      </c>
      <c r="B1992" s="34" t="s">
        <v>2155</v>
      </c>
      <c r="C1992" s="35">
        <v>46</v>
      </c>
      <c r="D1992" s="35" t="s">
        <v>82</v>
      </c>
      <c r="E19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992" s="36" t="str">
        <f>IF(Table2[[#This Row],[M1A]]="","",Table2[[#This Row],[M1A]]-Table2[[#This Row],[AWAL]])</f>
        <v/>
      </c>
      <c r="I1992" s="36" t="str">
        <f>IF(Table2[[#This Row],[M2A]]="","",SUM(Table2[[#This Row],[M2A]]-(IF(Table2[[#This Row],[M1A]]="",Table2[[#This Row],[AWAL]],Table2[[#This Row],[M1A]]))))</f>
        <v/>
      </c>
      <c r="J1992" s="37"/>
      <c r="K19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3" spans="1:15">
      <c r="A1993" s="33">
        <f>IF(Table2[[#This Row],[TT]]&lt;1,"",COUNT(A$2:A1992)+1)</f>
        <v>1958</v>
      </c>
      <c r="B1993" s="34" t="s">
        <v>2156</v>
      </c>
      <c r="C1993" s="35">
        <v>4</v>
      </c>
      <c r="D1993" s="35" t="s">
        <v>2157</v>
      </c>
      <c r="E19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93" s="36" t="str">
        <f>IF(Table2[[#This Row],[M1A]]="","",Table2[[#This Row],[M1A]]-Table2[[#This Row],[AWAL]])</f>
        <v/>
      </c>
      <c r="I1993" s="36" t="str">
        <f>IF(Table2[[#This Row],[M2A]]="","",SUM(Table2[[#This Row],[M2A]]-(IF(Table2[[#This Row],[M1A]]="",Table2[[#This Row],[AWAL]],Table2[[#This Row],[M1A]]))))</f>
        <v/>
      </c>
      <c r="J1993" s="37"/>
      <c r="K19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4" spans="1:15">
      <c r="A1994" s="33">
        <f>IF(Table2[[#This Row],[TT]]&lt;1,"",COUNT(A$2:A1993)+1)</f>
        <v>1959</v>
      </c>
      <c r="B1994" s="34" t="s">
        <v>2158</v>
      </c>
      <c r="C1994" s="35">
        <v>9</v>
      </c>
      <c r="D1994" s="35" t="s">
        <v>221</v>
      </c>
      <c r="E19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94" s="36" t="str">
        <f>IF(Table2[[#This Row],[M1A]]="","",Table2[[#This Row],[M1A]]-Table2[[#This Row],[AWAL]])</f>
        <v/>
      </c>
      <c r="I1994" s="36" t="str">
        <f>IF(Table2[[#This Row],[M2A]]="","",SUM(Table2[[#This Row],[M2A]]-(IF(Table2[[#This Row],[M1A]]="",Table2[[#This Row],[AWAL]],Table2[[#This Row],[M1A]]))))</f>
        <v/>
      </c>
      <c r="J1994" s="37"/>
      <c r="K19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5" spans="1:15">
      <c r="A1995" s="33">
        <f>IF(Table2[[#This Row],[TT]]&lt;1,"",COUNT(A$2:A1994)+1)</f>
        <v>1960</v>
      </c>
      <c r="B1995" s="34" t="s">
        <v>2159</v>
      </c>
      <c r="C1995" s="35">
        <v>15</v>
      </c>
      <c r="D1995" s="35" t="s">
        <v>1138</v>
      </c>
      <c r="E19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1995" s="36">
        <v>14</v>
      </c>
      <c r="G1995" s="36">
        <f>IF(Table2[[#This Row],[M1A]]="","",Table2[[#This Row],[M1A]]-Table2[[#This Row],[AWAL]])</f>
        <v>-1</v>
      </c>
      <c r="I1995" s="36" t="str">
        <f>IF(Table2[[#This Row],[M2A]]="","",SUM(Table2[[#This Row],[M2A]]-(IF(Table2[[#This Row],[M1A]]="",Table2[[#This Row],[AWAL]],Table2[[#This Row],[M1A]]))))</f>
        <v/>
      </c>
      <c r="J1995" s="37"/>
      <c r="K19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19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1996" spans="1:15">
      <c r="A1996" s="33">
        <f>IF(Table2[[#This Row],[TT]]&lt;1,"",COUNT(A$2:A1995)+1)</f>
        <v>1961</v>
      </c>
      <c r="B1996" s="41" t="s">
        <v>2160</v>
      </c>
      <c r="C1996" s="42">
        <v>7</v>
      </c>
      <c r="D1996" s="42" t="s">
        <v>86</v>
      </c>
      <c r="E19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96" s="36" t="str">
        <f>IF(Table2[[#This Row],[M1A]]="","",Table2[[#This Row],[M1A]]-Table2[[#This Row],[AWAL]])</f>
        <v/>
      </c>
      <c r="I1996" s="36" t="str">
        <f>IF(Table2[[#This Row],[M2A]]="","",SUM(Table2[[#This Row],[M2A]]-(IF(Table2[[#This Row],[M1A]]="",Table2[[#This Row],[AWAL]],Table2[[#This Row],[M1A]]))))</f>
        <v/>
      </c>
      <c r="J1996" s="37"/>
      <c r="K19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7" spans="1:15">
      <c r="A1997" s="33">
        <f>IF(Table2[[#This Row],[TT]]&lt;1,"",COUNT(A$2:A1996)+1)</f>
        <v>1962</v>
      </c>
      <c r="B1997" s="34" t="s">
        <v>2161</v>
      </c>
      <c r="C1997" s="35">
        <v>1</v>
      </c>
      <c r="D1997" s="35" t="s">
        <v>86</v>
      </c>
      <c r="E19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97" s="36" t="str">
        <f>IF(Table2[[#This Row],[M1A]]="","",Table2[[#This Row],[M1A]]-Table2[[#This Row],[AWAL]])</f>
        <v/>
      </c>
      <c r="I1997" s="36" t="str">
        <f>IF(Table2[[#This Row],[M2A]]="","",SUM(Table2[[#This Row],[M2A]]-(IF(Table2[[#This Row],[M1A]]="",Table2[[#This Row],[AWAL]],Table2[[#This Row],[M1A]]))))</f>
        <v/>
      </c>
      <c r="J1997" s="37"/>
      <c r="K19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8" spans="1:15">
      <c r="A1998" s="33">
        <f>IF(Table2[[#This Row],[TT]]&lt;1,"",COUNT(A$2:A1997)+1)</f>
        <v>1963</v>
      </c>
      <c r="B1998" s="34" t="s">
        <v>2162</v>
      </c>
      <c r="C1998" s="35">
        <v>1</v>
      </c>
      <c r="D1998" s="35" t="s">
        <v>491</v>
      </c>
      <c r="E19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98" s="36" t="str">
        <f>IF(Table2[[#This Row],[M1A]]="","",Table2[[#This Row],[M1A]]-Table2[[#This Row],[AWAL]])</f>
        <v/>
      </c>
      <c r="I1998" s="36" t="str">
        <f>IF(Table2[[#This Row],[M2A]]="","",SUM(Table2[[#This Row],[M2A]]-(IF(Table2[[#This Row],[M1A]]="",Table2[[#This Row],[AWAL]],Table2[[#This Row],[M1A]]))))</f>
        <v/>
      </c>
      <c r="J1998" s="37"/>
      <c r="K19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1999" spans="1:15">
      <c r="A1999" s="33">
        <f>IF(Table2[[#This Row],[TT]]&lt;1,"",COUNT(A$2:A1998)+1)</f>
        <v>1964</v>
      </c>
      <c r="B1999" s="34" t="s">
        <v>2163</v>
      </c>
      <c r="C1999" s="35">
        <v>2</v>
      </c>
      <c r="D1999" s="35" t="s">
        <v>38</v>
      </c>
      <c r="E19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99" s="36" t="str">
        <f>IF(Table2[[#This Row],[M1A]]="","",Table2[[#This Row],[M1A]]-Table2[[#This Row],[AWAL]])</f>
        <v/>
      </c>
      <c r="I1999" s="36" t="str">
        <f>IF(Table2[[#This Row],[M2A]]="","",SUM(Table2[[#This Row],[M2A]]-(IF(Table2[[#This Row],[M1A]]="",Table2[[#This Row],[AWAL]],Table2[[#This Row],[M1A]]))))</f>
        <v/>
      </c>
      <c r="J1999" s="37"/>
      <c r="K19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19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0" spans="1:15">
      <c r="A2000" s="33">
        <f>IF(Table2[[#This Row],[TT]]&lt;1,"",COUNT(A$2:A1999)+1)</f>
        <v>1965</v>
      </c>
      <c r="B2000" s="34" t="s">
        <v>2164</v>
      </c>
      <c r="C2000" s="35">
        <v>21</v>
      </c>
      <c r="D2000" s="35" t="s">
        <v>67</v>
      </c>
      <c r="E20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2000" s="36">
        <v>19</v>
      </c>
      <c r="G2000" s="36">
        <f>IF(Table2[[#This Row],[M1A]]="","",Table2[[#This Row],[M1A]]-Table2[[#This Row],[AWAL]])</f>
        <v>-2</v>
      </c>
      <c r="I2000" s="36" t="str">
        <f>IF(Table2[[#This Row],[M2A]]="","",SUM(Table2[[#This Row],[M2A]]-(IF(Table2[[#This Row],[M1A]]="",Table2[[#This Row],[AWAL]],Table2[[#This Row],[M1A]]))))</f>
        <v/>
      </c>
      <c r="J2000" s="37"/>
      <c r="K20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0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001" spans="1:15">
      <c r="A2001" s="33">
        <f>IF(Table2[[#This Row],[TT]]&lt;1,"",COUNT(A$2:A2000)+1)</f>
        <v>1966</v>
      </c>
      <c r="B2001" s="34" t="s">
        <v>2165</v>
      </c>
      <c r="C2001" s="35">
        <v>21</v>
      </c>
      <c r="D2001" s="35" t="s">
        <v>43</v>
      </c>
      <c r="E20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2001" s="36">
        <v>19</v>
      </c>
      <c r="G2001" s="36">
        <f>IF(Table2[[#This Row],[M1A]]="","",Table2[[#This Row],[M1A]]-Table2[[#This Row],[AWAL]])</f>
        <v>-2</v>
      </c>
      <c r="I2001" s="36" t="str">
        <f>IF(Table2[[#This Row],[M2A]]="","",SUM(Table2[[#This Row],[M2A]]-(IF(Table2[[#This Row],[M1A]]="",Table2[[#This Row],[AWAL]],Table2[[#This Row],[M1A]]))))</f>
        <v/>
      </c>
      <c r="J2001" s="37"/>
      <c r="K20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0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002" spans="1:15">
      <c r="A2002" s="33">
        <f>IF(Table2[[#This Row],[TT]]&lt;1,"",COUNT(A$2:A2001)+1)</f>
        <v>1967</v>
      </c>
      <c r="B2002" s="34" t="s">
        <v>2166</v>
      </c>
      <c r="C2002" s="35">
        <v>1</v>
      </c>
      <c r="D2002" s="35" t="s">
        <v>38</v>
      </c>
      <c r="E20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2" s="36" t="str">
        <f>IF(Table2[[#This Row],[M1A]]="","",Table2[[#This Row],[M1A]]-Table2[[#This Row],[AWAL]])</f>
        <v/>
      </c>
      <c r="I2002" s="36" t="str">
        <f>IF(Table2[[#This Row],[M2A]]="","",SUM(Table2[[#This Row],[M2A]]-(IF(Table2[[#This Row],[M1A]]="",Table2[[#This Row],[AWAL]],Table2[[#This Row],[M1A]]))))</f>
        <v/>
      </c>
      <c r="J2002" s="37"/>
      <c r="K20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3" spans="1:15">
      <c r="A2003" s="33">
        <f>IF(Table2[[#This Row],[TT]]&lt;1,"",COUNT(A$2:A2002)+1)</f>
        <v>1968</v>
      </c>
      <c r="B2003" s="34" t="s">
        <v>2167</v>
      </c>
      <c r="C2003" s="35">
        <v>1</v>
      </c>
      <c r="D2003" s="35" t="s">
        <v>51</v>
      </c>
      <c r="E20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3" s="36" t="str">
        <f>IF(Table2[[#This Row],[M1A]]="","",Table2[[#This Row],[M1A]]-Table2[[#This Row],[AWAL]])</f>
        <v/>
      </c>
      <c r="I2003" s="36" t="str">
        <f>IF(Table2[[#This Row],[M2A]]="","",SUM(Table2[[#This Row],[M2A]]-(IF(Table2[[#This Row],[M1A]]="",Table2[[#This Row],[AWAL]],Table2[[#This Row],[M1A]]))))</f>
        <v/>
      </c>
      <c r="J2003" s="37"/>
      <c r="K20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4" spans="1:15">
      <c r="A2004" s="33">
        <f>IF(Table2[[#This Row],[TT]]&lt;1,"",COUNT(A$2:A2003)+1)</f>
        <v>1969</v>
      </c>
      <c r="B2004" s="34" t="s">
        <v>2168</v>
      </c>
      <c r="C2004" s="35">
        <v>40</v>
      </c>
      <c r="D2004" s="35" t="s">
        <v>933</v>
      </c>
      <c r="E20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2004" s="36" t="str">
        <f>IF(Table2[[#This Row],[M1A]]="","",Table2[[#This Row],[M1A]]-Table2[[#This Row],[AWAL]])</f>
        <v/>
      </c>
      <c r="I2004" s="36" t="str">
        <f>IF(Table2[[#This Row],[M2A]]="","",SUM(Table2[[#This Row],[M2A]]-(IF(Table2[[#This Row],[M1A]]="",Table2[[#This Row],[AWAL]],Table2[[#This Row],[M1A]]))))</f>
        <v/>
      </c>
      <c r="J2004" s="37"/>
      <c r="K20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5" spans="1:15">
      <c r="A2005" s="33">
        <f>IF(Table2[[#This Row],[TT]]&lt;1,"",COUNT(A$2:A2004)+1)</f>
        <v>1970</v>
      </c>
      <c r="B2005" s="34" t="s">
        <v>2169</v>
      </c>
      <c r="C2005" s="35">
        <v>81</v>
      </c>
      <c r="D2005" s="35" t="s">
        <v>28</v>
      </c>
      <c r="E20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G2005" s="36" t="str">
        <f>IF(Table2[[#This Row],[M1A]]="","",Table2[[#This Row],[M1A]]-Table2[[#This Row],[AWAL]])</f>
        <v/>
      </c>
      <c r="I2005" s="36" t="str">
        <f>IF(Table2[[#This Row],[M2A]]="","",SUM(Table2[[#This Row],[M2A]]-(IF(Table2[[#This Row],[M1A]]="",Table2[[#This Row],[AWAL]],Table2[[#This Row],[M1A]]))))</f>
        <v/>
      </c>
      <c r="J2005" s="37"/>
      <c r="K20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6" spans="1:15">
      <c r="A2006" s="33">
        <f>IF(Table2[[#This Row],[TT]]&lt;1,"",COUNT(A$2:A2005)+1)</f>
        <v>1971</v>
      </c>
      <c r="B2006" s="34" t="s">
        <v>2885</v>
      </c>
      <c r="C2006" s="35">
        <v>5</v>
      </c>
      <c r="D2006" s="35" t="s">
        <v>933</v>
      </c>
      <c r="E20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06" s="36" t="str">
        <f>IF(Table2[[#This Row],[M1A]]="","",Table2[[#This Row],[M1A]]-Table2[[#This Row],[AWAL]])</f>
        <v/>
      </c>
      <c r="I2006" s="36" t="str">
        <f>IF(Table2[[#This Row],[M2A]]="","",SUM(Table2[[#This Row],[M2A]]-(IF(Table2[[#This Row],[M1A]]="",Table2[[#This Row],[AWAL]],Table2[[#This Row],[M1A]]))))</f>
        <v/>
      </c>
      <c r="J2006" s="37"/>
      <c r="K20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7" spans="1:15">
      <c r="A2007" s="33">
        <f>IF(Table2[[#This Row],[TT]]&lt;1,"",COUNT(A$2:A2006)+1)</f>
        <v>1972</v>
      </c>
      <c r="B2007" s="34" t="s">
        <v>2170</v>
      </c>
      <c r="C2007" s="35">
        <v>4</v>
      </c>
      <c r="D2007" s="35" t="s">
        <v>78</v>
      </c>
      <c r="E20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7" s="36" t="str">
        <f>IF(Table2[[#This Row],[M1A]]="","",Table2[[#This Row],[M1A]]-Table2[[#This Row],[AWAL]])</f>
        <v/>
      </c>
      <c r="I2007" s="36" t="str">
        <f>IF(Table2[[#This Row],[M2A]]="","",SUM(Table2[[#This Row],[M2A]]-(IF(Table2[[#This Row],[M1A]]="",Table2[[#This Row],[AWAL]],Table2[[#This Row],[M1A]]))))</f>
        <v/>
      </c>
      <c r="J2007" s="37"/>
      <c r="K20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8" spans="1:15">
      <c r="A2008" s="33">
        <f>IF(Table2[[#This Row],[TT]]&lt;1,"",COUNT(A$2:A2007)+1)</f>
        <v>1973</v>
      </c>
      <c r="B2008" s="34" t="s">
        <v>2171</v>
      </c>
      <c r="C2008" s="35">
        <v>4</v>
      </c>
      <c r="D2008" s="35" t="s">
        <v>1508</v>
      </c>
      <c r="E20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8" s="36" t="str">
        <f>IF(Table2[[#This Row],[M1A]]="","",Table2[[#This Row],[M1A]]-Table2[[#This Row],[AWAL]])</f>
        <v/>
      </c>
      <c r="I2008" s="36" t="str">
        <f>IF(Table2[[#This Row],[M2A]]="","",SUM(Table2[[#This Row],[M2A]]-(IF(Table2[[#This Row],[M1A]]="",Table2[[#This Row],[AWAL]],Table2[[#This Row],[M1A]]))))</f>
        <v/>
      </c>
      <c r="J2008" s="37"/>
      <c r="K20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09" spans="1:15">
      <c r="A2009" s="33">
        <f>IF(Table2[[#This Row],[TT]]&lt;1,"",COUNT(A$2:A2008)+1)</f>
        <v>1974</v>
      </c>
      <c r="B2009" s="34" t="s">
        <v>2172</v>
      </c>
      <c r="C2009" s="35">
        <v>1</v>
      </c>
      <c r="D2009" s="35" t="s">
        <v>954</v>
      </c>
      <c r="E20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9" s="36" t="str">
        <f>IF(Table2[[#This Row],[M1A]]="","",Table2[[#This Row],[M1A]]-Table2[[#This Row],[AWAL]])</f>
        <v/>
      </c>
      <c r="I2009" s="36" t="str">
        <f>IF(Table2[[#This Row],[M2A]]="","",SUM(Table2[[#This Row],[M2A]]-(IF(Table2[[#This Row],[M1A]]="",Table2[[#This Row],[AWAL]],Table2[[#This Row],[M1A]]))))</f>
        <v/>
      </c>
      <c r="J2009" s="37"/>
      <c r="K20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0" spans="1:15">
      <c r="A2010" s="33">
        <f>IF(Table2[[#This Row],[TT]]&lt;1,"",COUNT(A$2:A2009)+1)</f>
        <v>1975</v>
      </c>
      <c r="B2010" s="34" t="s">
        <v>2173</v>
      </c>
      <c r="C2010" s="35">
        <v>1</v>
      </c>
      <c r="D2010" s="35" t="s">
        <v>57</v>
      </c>
      <c r="E20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0" s="36" t="str">
        <f>IF(Table2[[#This Row],[M1A]]="","",Table2[[#This Row],[M1A]]-Table2[[#This Row],[AWAL]])</f>
        <v/>
      </c>
      <c r="I2010" s="36" t="str">
        <f>IF(Table2[[#This Row],[M2A]]="","",SUM(Table2[[#This Row],[M2A]]-(IF(Table2[[#This Row],[M1A]]="",Table2[[#This Row],[AWAL]],Table2[[#This Row],[M1A]]))))</f>
        <v/>
      </c>
      <c r="J2010" s="37"/>
      <c r="K20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1" spans="1:15">
      <c r="A2011" s="33">
        <f>IF(Table2[[#This Row],[TT]]&lt;1,"",COUNT(A$2:A2010)+1)</f>
        <v>1976</v>
      </c>
      <c r="B2011" s="34" t="s">
        <v>2174</v>
      </c>
      <c r="C2011" s="35">
        <v>2</v>
      </c>
      <c r="D2011" s="35" t="s">
        <v>49</v>
      </c>
      <c r="E20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11" s="36" t="str">
        <f>IF(Table2[[#This Row],[M1A]]="","",Table2[[#This Row],[M1A]]-Table2[[#This Row],[AWAL]])</f>
        <v/>
      </c>
      <c r="I2011" s="36" t="str">
        <f>IF(Table2[[#This Row],[M2A]]="","",SUM(Table2[[#This Row],[M2A]]-(IF(Table2[[#This Row],[M1A]]="",Table2[[#This Row],[AWAL]],Table2[[#This Row],[M1A]]))))</f>
        <v/>
      </c>
      <c r="J2011" s="37"/>
      <c r="K20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2" spans="1:15">
      <c r="A2012" s="33">
        <f>IF(Table2[[#This Row],[TT]]&lt;1,"",COUNT(A$2:A2011)+1)</f>
        <v>1977</v>
      </c>
      <c r="B2012" s="34" t="s">
        <v>2175</v>
      </c>
      <c r="C2012" s="35">
        <v>4</v>
      </c>
      <c r="D2012" s="35" t="s">
        <v>958</v>
      </c>
      <c r="E20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12" s="36" t="str">
        <f>IF(Table2[[#This Row],[M1A]]="","",Table2[[#This Row],[M1A]]-Table2[[#This Row],[AWAL]])</f>
        <v/>
      </c>
      <c r="I2012" s="36" t="str">
        <f>IF(Table2[[#This Row],[M2A]]="","",SUM(Table2[[#This Row],[M2A]]-(IF(Table2[[#This Row],[M1A]]="",Table2[[#This Row],[AWAL]],Table2[[#This Row],[M1A]]))))</f>
        <v/>
      </c>
      <c r="J2012" s="37"/>
      <c r="K20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3" spans="1:15">
      <c r="A2013" s="33">
        <f>IF(Table2[[#This Row],[TT]]&lt;1,"",COUNT(A$2:A2012)+1)</f>
        <v>1978</v>
      </c>
      <c r="B2013" s="34" t="s">
        <v>2176</v>
      </c>
      <c r="C2013" s="35">
        <v>7</v>
      </c>
      <c r="D2013" s="35" t="s">
        <v>57</v>
      </c>
      <c r="E20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13" s="36" t="str">
        <f>IF(Table2[[#This Row],[M1A]]="","",Table2[[#This Row],[M1A]]-Table2[[#This Row],[AWAL]])</f>
        <v/>
      </c>
      <c r="I2013" s="36" t="str">
        <f>IF(Table2[[#This Row],[M2A]]="","",SUM(Table2[[#This Row],[M2A]]-(IF(Table2[[#This Row],[M1A]]="",Table2[[#This Row],[AWAL]],Table2[[#This Row],[M1A]]))))</f>
        <v/>
      </c>
      <c r="J2013" s="37"/>
      <c r="K20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4" spans="1:15">
      <c r="A2014" s="33">
        <f>IF(Table2[[#This Row],[TT]]&lt;1,"",COUNT(A$2:A2013)+1)</f>
        <v>1979</v>
      </c>
      <c r="B2014" s="34" t="s">
        <v>2177</v>
      </c>
      <c r="C2014" s="35">
        <v>3</v>
      </c>
      <c r="D2014" s="35" t="s">
        <v>958</v>
      </c>
      <c r="E20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14" s="36" t="str">
        <f>IF(Table2[[#This Row],[M1A]]="","",Table2[[#This Row],[M1A]]-Table2[[#This Row],[AWAL]])</f>
        <v/>
      </c>
      <c r="I2014" s="36" t="str">
        <f>IF(Table2[[#This Row],[M2A]]="","",SUM(Table2[[#This Row],[M2A]]-(IF(Table2[[#This Row],[M1A]]="",Table2[[#This Row],[AWAL]],Table2[[#This Row],[M1A]]))))</f>
        <v/>
      </c>
      <c r="J2014" s="37"/>
      <c r="K20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5" spans="1:15">
      <c r="A2015" s="33">
        <f>IF(Table2[[#This Row],[TT]]&lt;1,"",COUNT(A$2:A2014)+1)</f>
        <v>1980</v>
      </c>
      <c r="B2015" s="34" t="s">
        <v>2178</v>
      </c>
      <c r="C2015" s="35">
        <v>6</v>
      </c>
      <c r="D2015" s="35" t="s">
        <v>347</v>
      </c>
      <c r="E20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15" s="36" t="str">
        <f>IF(Table2[[#This Row],[M1A]]="","",Table2[[#This Row],[M1A]]-Table2[[#This Row],[AWAL]])</f>
        <v/>
      </c>
      <c r="I2015" s="36" t="str">
        <f>IF(Table2[[#This Row],[M2A]]="","",SUM(Table2[[#This Row],[M2A]]-(IF(Table2[[#This Row],[M1A]]="",Table2[[#This Row],[AWAL]],Table2[[#This Row],[M1A]]))))</f>
        <v/>
      </c>
      <c r="J2015" s="37"/>
      <c r="K20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6" spans="1:15">
      <c r="A2016" s="33">
        <f>IF(Table2[[#This Row],[TT]]&lt;1,"",COUNT(A$2:A2015)+1)</f>
        <v>1981</v>
      </c>
      <c r="B2016" s="34" t="s">
        <v>2179</v>
      </c>
      <c r="C2016" s="35">
        <v>9</v>
      </c>
      <c r="D2016" s="35" t="s">
        <v>57</v>
      </c>
      <c r="E20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16" s="36" t="str">
        <f>IF(Table2[[#This Row],[M1A]]="","",Table2[[#This Row],[M1A]]-Table2[[#This Row],[AWAL]])</f>
        <v/>
      </c>
      <c r="I2016" s="36" t="str">
        <f>IF(Table2[[#This Row],[M2A]]="","",SUM(Table2[[#This Row],[M2A]]-(IF(Table2[[#This Row],[M1A]]="",Table2[[#This Row],[AWAL]],Table2[[#This Row],[M1A]]))))</f>
        <v/>
      </c>
      <c r="J2016" s="37"/>
      <c r="K20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7" spans="1:15">
      <c r="A2017" s="33">
        <f>IF(Table2[[#This Row],[TT]]&lt;1,"",COUNT(A$2:A2016)+1)</f>
        <v>1982</v>
      </c>
      <c r="B2017" s="34" t="s">
        <v>2180</v>
      </c>
      <c r="C2017" s="35">
        <v>1</v>
      </c>
      <c r="D2017" s="35" t="s">
        <v>178</v>
      </c>
      <c r="E20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7" s="36" t="str">
        <f>IF(Table2[[#This Row],[M1A]]="","",Table2[[#This Row],[M1A]]-Table2[[#This Row],[AWAL]])</f>
        <v/>
      </c>
      <c r="I2017" s="36" t="str">
        <f>IF(Table2[[#This Row],[M2A]]="","",SUM(Table2[[#This Row],[M2A]]-(IF(Table2[[#This Row],[M1A]]="",Table2[[#This Row],[AWAL]],Table2[[#This Row],[M1A]]))))</f>
        <v/>
      </c>
      <c r="J2017" s="37"/>
      <c r="K20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8" spans="1:15">
      <c r="A2018" s="33">
        <f>IF(Table2[[#This Row],[TT]]&lt;1,"",COUNT(A$2:A2017)+1)</f>
        <v>1983</v>
      </c>
      <c r="B2018" s="34" t="s">
        <v>2181</v>
      </c>
      <c r="C2018" s="35">
        <v>1</v>
      </c>
      <c r="D2018" s="35" t="s">
        <v>829</v>
      </c>
      <c r="E20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8" s="36" t="str">
        <f>IF(Table2[[#This Row],[M1A]]="","",Table2[[#This Row],[M1A]]-Table2[[#This Row],[AWAL]])</f>
        <v/>
      </c>
      <c r="I2018" s="36" t="str">
        <f>IF(Table2[[#This Row],[M2A]]="","",SUM(Table2[[#This Row],[M2A]]-(IF(Table2[[#This Row],[M1A]]="",Table2[[#This Row],[AWAL]],Table2[[#This Row],[M1A]]))))</f>
        <v/>
      </c>
      <c r="J2018" s="37"/>
      <c r="K20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19" spans="1:15">
      <c r="A2019" s="33">
        <f>IF(Table2[[#This Row],[TT]]&lt;1,"",COUNT(A$2:A2018)+1)</f>
        <v>1984</v>
      </c>
      <c r="B2019" s="34" t="s">
        <v>2182</v>
      </c>
      <c r="C2019" s="35">
        <v>8</v>
      </c>
      <c r="D2019" s="35" t="s">
        <v>1377</v>
      </c>
      <c r="E20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19" s="36" t="str">
        <f>IF(Table2[[#This Row],[M1A]]="","",Table2[[#This Row],[M1A]]-Table2[[#This Row],[AWAL]])</f>
        <v/>
      </c>
      <c r="I2019" s="36" t="str">
        <f>IF(Table2[[#This Row],[M2A]]="","",SUM(Table2[[#This Row],[M2A]]-(IF(Table2[[#This Row],[M1A]]="",Table2[[#This Row],[AWAL]],Table2[[#This Row],[M1A]]))))</f>
        <v/>
      </c>
      <c r="J2019" s="37"/>
      <c r="K20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0" spans="1:15">
      <c r="A2020" s="33">
        <f>IF(Table2[[#This Row],[TT]]&lt;1,"",COUNT(A$2:A2019)+1)</f>
        <v>1985</v>
      </c>
      <c r="B2020" s="34" t="s">
        <v>2183</v>
      </c>
      <c r="C2020" s="35">
        <v>8</v>
      </c>
      <c r="D2020" s="35" t="s">
        <v>57</v>
      </c>
      <c r="E20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20" s="36" t="str">
        <f>IF(Table2[[#This Row],[M1A]]="","",Table2[[#This Row],[M1A]]-Table2[[#This Row],[AWAL]])</f>
        <v/>
      </c>
      <c r="I2020" s="36" t="str">
        <f>IF(Table2[[#This Row],[M2A]]="","",SUM(Table2[[#This Row],[M2A]]-(IF(Table2[[#This Row],[M1A]]="",Table2[[#This Row],[AWAL]],Table2[[#This Row],[M1A]]))))</f>
        <v/>
      </c>
      <c r="J2020" s="37"/>
      <c r="K20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1" spans="1:15">
      <c r="A2021" s="39">
        <f>IF(Table2[[#This Row],[TT]]&lt;1,"",COUNT(A$2:A2020)+1)</f>
        <v>1986</v>
      </c>
      <c r="B2021" s="34" t="s">
        <v>2184</v>
      </c>
      <c r="C2021" s="35">
        <v>7</v>
      </c>
      <c r="D2021" s="35" t="s">
        <v>196</v>
      </c>
      <c r="E202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21" s="38" t="str">
        <f>IF(Table2[[#This Row],[M1A]]="","",Table2[[#This Row],[M1A]]-Table2[[#This Row],[AWAL]])</f>
        <v/>
      </c>
      <c r="I2021" s="38" t="str">
        <f>IF(Table2[[#This Row],[M2A]]="","",SUM(Table2[[#This Row],[M2A]]-(IF(Table2[[#This Row],[M1A]]="",Table2[[#This Row],[AWAL]],Table2[[#This Row],[M1A]]))))</f>
        <v/>
      </c>
      <c r="J2021" s="40"/>
      <c r="K202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021" s="38"/>
      <c r="M202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2" spans="1:15">
      <c r="A2022" s="33">
        <f>IF(Table2[[#This Row],[TT]]&lt;1,"",COUNT(A$2:A2021)+1)</f>
        <v>1987</v>
      </c>
      <c r="B2022" s="34" t="s">
        <v>2185</v>
      </c>
      <c r="C2022" s="35">
        <v>17</v>
      </c>
      <c r="D2022" s="35" t="s">
        <v>445</v>
      </c>
      <c r="E20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2022" s="36">
        <v>16</v>
      </c>
      <c r="G2022" s="36">
        <f>IF(Table2[[#This Row],[M1A]]="","",Table2[[#This Row],[M1A]]-Table2[[#This Row],[AWAL]])</f>
        <v>-1</v>
      </c>
      <c r="I2022" s="36" t="str">
        <f>IF(Table2[[#This Row],[M2A]]="","",SUM(Table2[[#This Row],[M2A]]-(IF(Table2[[#This Row],[M1A]]="",Table2[[#This Row],[AWAL]],Table2[[#This Row],[M1A]]))))</f>
        <v/>
      </c>
      <c r="J2022" s="37"/>
      <c r="K20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0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023" spans="1:15">
      <c r="A2023" s="33">
        <f>IF(Table2[[#This Row],[TT]]&lt;1,"",COUNT(A$2:A2022)+1)</f>
        <v>1988</v>
      </c>
      <c r="B2023" s="34" t="s">
        <v>2657</v>
      </c>
      <c r="C2023" s="35">
        <v>1</v>
      </c>
      <c r="D2023" s="35">
        <v>1800</v>
      </c>
      <c r="E20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23" s="36" t="str">
        <f>IF(Table2[[#This Row],[M1A]]="","",Table2[[#This Row],[M1A]]-Table2[[#This Row],[AWAL]])</f>
        <v/>
      </c>
      <c r="I2023" s="36" t="str">
        <f>IF(Table2[[#This Row],[M2A]]="","",SUM(Table2[[#This Row],[M2A]]-(IF(Table2[[#This Row],[M1A]]="",Table2[[#This Row],[AWAL]],Table2[[#This Row],[M1A]]))))</f>
        <v/>
      </c>
      <c r="J2023" s="37"/>
      <c r="K20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4" spans="1:15">
      <c r="A2024" s="33">
        <f>IF(Table2[[#This Row],[TT]]&lt;1,"",COUNT(A$2:A2023)+1)</f>
        <v>1989</v>
      </c>
      <c r="B2024" s="34" t="s">
        <v>2186</v>
      </c>
      <c r="C2024" s="35">
        <v>9</v>
      </c>
      <c r="D2024" s="35">
        <v>1600</v>
      </c>
      <c r="E20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24" s="36" t="str">
        <f>IF(Table2[[#This Row],[M1A]]="","",Table2[[#This Row],[M1A]]-Table2[[#This Row],[AWAL]])</f>
        <v/>
      </c>
      <c r="I2024" s="36" t="str">
        <f>IF(Table2[[#This Row],[M2A]]="","",SUM(Table2[[#This Row],[M2A]]-(IF(Table2[[#This Row],[M1A]]="",Table2[[#This Row],[AWAL]],Table2[[#This Row],[M1A]]))))</f>
        <v/>
      </c>
      <c r="J2024" s="37"/>
      <c r="K20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5" spans="1:15">
      <c r="A2025" s="39">
        <f>IF(Table2[[#This Row],[TT]]&lt;1,"",COUNT(A$2:A2024)+1)</f>
        <v>1990</v>
      </c>
      <c r="B2025" s="34" t="s">
        <v>2187</v>
      </c>
      <c r="C2025" s="35">
        <v>1</v>
      </c>
      <c r="D2025" s="35" t="s">
        <v>204</v>
      </c>
      <c r="E202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25" s="38" t="str">
        <f>IF(Table2[[#This Row],[M1A]]="","",Table2[[#This Row],[M1A]]-Table2[[#This Row],[AWAL]])</f>
        <v/>
      </c>
      <c r="I2025" s="38" t="str">
        <f>IF(Table2[[#This Row],[M2A]]="","",SUM(Table2[[#This Row],[M2A]]-(IF(Table2[[#This Row],[M1A]]="",Table2[[#This Row],[AWAL]],Table2[[#This Row],[M1A]]))))</f>
        <v/>
      </c>
      <c r="J2025" s="40"/>
      <c r="K202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025" s="38"/>
      <c r="M202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6" spans="1:15">
      <c r="A2026" s="33">
        <f>IF(Table2[[#This Row],[TT]]&lt;1,"",COUNT(A$2:A2025)+1)</f>
        <v>1991</v>
      </c>
      <c r="B2026" s="41" t="s">
        <v>2188</v>
      </c>
      <c r="C2026" s="42">
        <v>42</v>
      </c>
      <c r="D2026" s="42" t="s">
        <v>36</v>
      </c>
      <c r="E20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F2026" s="36">
        <v>41</v>
      </c>
      <c r="G2026" s="36">
        <f>IF(Table2[[#This Row],[M1A]]="","",Table2[[#This Row],[M1A]]-Table2[[#This Row],[AWAL]])</f>
        <v>-1</v>
      </c>
      <c r="I2026" s="36" t="str">
        <f>IF(Table2[[#This Row],[M2A]]="","",SUM(Table2[[#This Row],[M2A]]-(IF(Table2[[#This Row],[M1A]]="",Table2[[#This Row],[AWAL]],Table2[[#This Row],[M1A]]))))</f>
        <v/>
      </c>
      <c r="J2026" s="37"/>
      <c r="K20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0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027" spans="1:15">
      <c r="A2027" s="33">
        <f>IF(Table2[[#This Row],[TT]]&lt;1,"",COUNT(A$2:A2026)+1)</f>
        <v>1992</v>
      </c>
      <c r="B2027" s="41" t="s">
        <v>2189</v>
      </c>
      <c r="C2027" s="42">
        <v>2</v>
      </c>
      <c r="D2027" s="42" t="s">
        <v>157</v>
      </c>
      <c r="E20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27" s="36" t="str">
        <f>IF(Table2[[#This Row],[M1A]]="","",Table2[[#This Row],[M1A]]-Table2[[#This Row],[AWAL]])</f>
        <v/>
      </c>
      <c r="I2027" s="36" t="str">
        <f>IF(Table2[[#This Row],[M2A]]="","",SUM(Table2[[#This Row],[M2A]]-(IF(Table2[[#This Row],[M1A]]="",Table2[[#This Row],[AWAL]],Table2[[#This Row],[M1A]]))))</f>
        <v/>
      </c>
      <c r="J2027" s="37"/>
      <c r="K20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8" spans="1:15">
      <c r="A2028" s="33">
        <f>IF(Table2[[#This Row],[TT]]&lt;1,"",COUNT(A$2:A2027)+1)</f>
        <v>1993</v>
      </c>
      <c r="B2028" s="41" t="s">
        <v>2190</v>
      </c>
      <c r="C2028" s="42">
        <v>1</v>
      </c>
      <c r="D2028" s="42">
        <v>100</v>
      </c>
      <c r="E20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28" s="36" t="str">
        <f>IF(Table2[[#This Row],[M1A]]="","",Table2[[#This Row],[M1A]]-Table2[[#This Row],[AWAL]])</f>
        <v/>
      </c>
      <c r="I2028" s="36" t="str">
        <f>IF(Table2[[#This Row],[M2A]]="","",SUM(Table2[[#This Row],[M2A]]-(IF(Table2[[#This Row],[M1A]]="",Table2[[#This Row],[AWAL]],Table2[[#This Row],[M1A]]))))</f>
        <v/>
      </c>
      <c r="J2028" s="37"/>
      <c r="K20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29" spans="1:15">
      <c r="A2029" s="33">
        <f>IF(Table2[[#This Row],[TT]]&lt;1,"",COUNT(A$2:A2028)+1)</f>
        <v>1994</v>
      </c>
      <c r="B2029" s="34" t="s">
        <v>2191</v>
      </c>
      <c r="C2029" s="35">
        <v>1</v>
      </c>
      <c r="D2029" s="35" t="s">
        <v>139</v>
      </c>
      <c r="E20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29" s="36" t="str">
        <f>IF(Table2[[#This Row],[M1A]]="","",Table2[[#This Row],[M1A]]-Table2[[#This Row],[AWAL]])</f>
        <v/>
      </c>
      <c r="I2029" s="36" t="str">
        <f>IF(Table2[[#This Row],[M2A]]="","",SUM(Table2[[#This Row],[M2A]]-(IF(Table2[[#This Row],[M1A]]="",Table2[[#This Row],[AWAL]],Table2[[#This Row],[M1A]]))))</f>
        <v/>
      </c>
      <c r="J2029" s="37"/>
      <c r="K20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0" spans="1:15">
      <c r="A2030" s="33">
        <f>IF(Table2[[#This Row],[TT]]&lt;1,"",COUNT(A$2:A2029)+1)</f>
        <v>1995</v>
      </c>
      <c r="B2030" s="34" t="s">
        <v>2192</v>
      </c>
      <c r="C2030" s="35">
        <v>2</v>
      </c>
      <c r="D2030" s="35" t="s">
        <v>2193</v>
      </c>
      <c r="E20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30" s="36" t="str">
        <f>IF(Table2[[#This Row],[M1A]]="","",Table2[[#This Row],[M1A]]-Table2[[#This Row],[AWAL]])</f>
        <v/>
      </c>
      <c r="I2030" s="36" t="str">
        <f>IF(Table2[[#This Row],[M2A]]="","",SUM(Table2[[#This Row],[M2A]]-(IF(Table2[[#This Row],[M1A]]="",Table2[[#This Row],[AWAL]],Table2[[#This Row],[M1A]]))))</f>
        <v/>
      </c>
      <c r="J2030" s="37"/>
      <c r="K20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1" spans="1:15">
      <c r="A2031" s="33">
        <f>IF(Table2[[#This Row],[TT]]&lt;1,"",COUNT(A$2:A2030)+1)</f>
        <v>1996</v>
      </c>
      <c r="B2031" s="34" t="s">
        <v>2194</v>
      </c>
      <c r="C2031" s="35">
        <v>1</v>
      </c>
      <c r="D2031" s="35" t="s">
        <v>400</v>
      </c>
      <c r="E20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1" s="36" t="str">
        <f>IF(Table2[[#This Row],[M1A]]="","",Table2[[#This Row],[M1A]]-Table2[[#This Row],[AWAL]])</f>
        <v/>
      </c>
      <c r="I2031" s="36" t="str">
        <f>IF(Table2[[#This Row],[M2A]]="","",SUM(Table2[[#This Row],[M2A]]-(IF(Table2[[#This Row],[M1A]]="",Table2[[#This Row],[AWAL]],Table2[[#This Row],[M1A]]))))</f>
        <v/>
      </c>
      <c r="J2031" s="37"/>
      <c r="K20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2" spans="1:15">
      <c r="A2032" s="33">
        <f>IF(Table2[[#This Row],[TT]]&lt;1,"",COUNT(A$2:A2031)+1)</f>
        <v>1997</v>
      </c>
      <c r="B2032" s="34" t="s">
        <v>2195</v>
      </c>
      <c r="C2032" s="35">
        <v>4</v>
      </c>
      <c r="D2032" s="35" t="s">
        <v>55</v>
      </c>
      <c r="E20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32" s="36" t="str">
        <f>IF(Table2[[#This Row],[M1A]]="","",Table2[[#This Row],[M1A]]-Table2[[#This Row],[AWAL]])</f>
        <v/>
      </c>
      <c r="I2032" s="36" t="str">
        <f>IF(Table2[[#This Row],[M2A]]="","",SUM(Table2[[#This Row],[M2A]]-(IF(Table2[[#This Row],[M1A]]="",Table2[[#This Row],[AWAL]],Table2[[#This Row],[M1A]]))))</f>
        <v/>
      </c>
      <c r="J2032" s="37"/>
      <c r="K20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3" spans="1:15">
      <c r="A2033" s="33">
        <f>IF(Table2[[#This Row],[TT]]&lt;1,"",COUNT(A$2:A2032)+1)</f>
        <v>1998</v>
      </c>
      <c r="B2033" s="41" t="s">
        <v>2196</v>
      </c>
      <c r="C2033" s="42">
        <v>4</v>
      </c>
      <c r="D2033" s="42">
        <v>480</v>
      </c>
      <c r="E20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33" s="36" t="str">
        <f>IF(Table2[[#This Row],[M1A]]="","",Table2[[#This Row],[M1A]]-Table2[[#This Row],[AWAL]])</f>
        <v/>
      </c>
      <c r="I2033" s="36" t="str">
        <f>IF(Table2[[#This Row],[M2A]]="","",SUM(Table2[[#This Row],[M2A]]-(IF(Table2[[#This Row],[M1A]]="",Table2[[#This Row],[AWAL]],Table2[[#This Row],[M1A]]))))</f>
        <v/>
      </c>
      <c r="J2033" s="37"/>
      <c r="K20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4" spans="1:15">
      <c r="A2034" s="33">
        <f>IF(Table2[[#This Row],[TT]]&lt;1,"",COUNT(A$2:A2033)+1)</f>
        <v>1999</v>
      </c>
      <c r="B2034" s="34" t="s">
        <v>2197</v>
      </c>
      <c r="C2034" s="35">
        <v>1</v>
      </c>
      <c r="D2034" s="35" t="s">
        <v>2198</v>
      </c>
      <c r="E20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4" s="36" t="str">
        <f>IF(Table2[[#This Row],[M1A]]="","",Table2[[#This Row],[M1A]]-Table2[[#This Row],[AWAL]])</f>
        <v/>
      </c>
      <c r="I2034" s="36" t="str">
        <f>IF(Table2[[#This Row],[M2A]]="","",SUM(Table2[[#This Row],[M2A]]-(IF(Table2[[#This Row],[M1A]]="",Table2[[#This Row],[AWAL]],Table2[[#This Row],[M1A]]))))</f>
        <v/>
      </c>
      <c r="J2034" s="37"/>
      <c r="K20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5" spans="1:15">
      <c r="A2035" s="33">
        <f>IF(Table2[[#This Row],[TT]]&lt;1,"",COUNT(A$2:A2034)+1)</f>
        <v>2000</v>
      </c>
      <c r="B2035" s="34" t="s">
        <v>2199</v>
      </c>
      <c r="C2035" s="35">
        <v>1</v>
      </c>
      <c r="D2035" s="35">
        <v>2400</v>
      </c>
      <c r="E20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5" s="36" t="str">
        <f>IF(Table2[[#This Row],[M1A]]="","",Table2[[#This Row],[M1A]]-Table2[[#This Row],[AWAL]])</f>
        <v/>
      </c>
      <c r="I2035" s="36" t="str">
        <f>IF(Table2[[#This Row],[M2A]]="","",SUM(Table2[[#This Row],[M2A]]-(IF(Table2[[#This Row],[M1A]]="",Table2[[#This Row],[AWAL]],Table2[[#This Row],[M1A]]))))</f>
        <v/>
      </c>
      <c r="J2035" s="37"/>
      <c r="K20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6" spans="1:15">
      <c r="A2036" s="33">
        <f>IF(Table2[[#This Row],[TT]]&lt;1,"",COUNT(A$2:A2035)+1)</f>
        <v>2001</v>
      </c>
      <c r="B2036" s="34" t="s">
        <v>2200</v>
      </c>
      <c r="C2036" s="35">
        <v>1</v>
      </c>
      <c r="D2036" s="35" t="s">
        <v>139</v>
      </c>
      <c r="E20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6" s="36" t="str">
        <f>IF(Table2[[#This Row],[M1A]]="","",Table2[[#This Row],[M1A]]-Table2[[#This Row],[AWAL]])</f>
        <v/>
      </c>
      <c r="I2036" s="36" t="str">
        <f>IF(Table2[[#This Row],[M2A]]="","",SUM(Table2[[#This Row],[M2A]]-(IF(Table2[[#This Row],[M1A]]="",Table2[[#This Row],[AWAL]],Table2[[#This Row],[M1A]]))))</f>
        <v/>
      </c>
      <c r="J2036" s="37"/>
      <c r="K20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7" spans="1:15">
      <c r="A2037" s="33">
        <f>IF(Table2[[#This Row],[TT]]&lt;1,"",COUNT(A$2:A2036)+1)</f>
        <v>2002</v>
      </c>
      <c r="B2037" s="34" t="s">
        <v>2201</v>
      </c>
      <c r="C2037" s="35">
        <v>4</v>
      </c>
      <c r="D2037" s="35">
        <v>800</v>
      </c>
      <c r="E20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37" s="36" t="str">
        <f>IF(Table2[[#This Row],[M1A]]="","",Table2[[#This Row],[M1A]]-Table2[[#This Row],[AWAL]])</f>
        <v/>
      </c>
      <c r="I2037" s="36" t="str">
        <f>IF(Table2[[#This Row],[M2A]]="","",SUM(Table2[[#This Row],[M2A]]-(IF(Table2[[#This Row],[M1A]]="",Table2[[#This Row],[AWAL]],Table2[[#This Row],[M1A]]))))</f>
        <v/>
      </c>
      <c r="J2037" s="37"/>
      <c r="K20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8" spans="1:15">
      <c r="A2038" s="33">
        <f>IF(Table2[[#This Row],[TT]]&lt;1,"",COUNT(A$2:A2037)+1)</f>
        <v>2003</v>
      </c>
      <c r="B2038" s="34" t="s">
        <v>2202</v>
      </c>
      <c r="C2038" s="35">
        <v>4</v>
      </c>
      <c r="D2038" s="35">
        <v>800</v>
      </c>
      <c r="E20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38" s="36" t="str">
        <f>IF(Table2[[#This Row],[M1A]]="","",Table2[[#This Row],[M1A]]-Table2[[#This Row],[AWAL]])</f>
        <v/>
      </c>
      <c r="I2038" s="36" t="str">
        <f>IF(Table2[[#This Row],[M2A]]="","",SUM(Table2[[#This Row],[M2A]]-(IF(Table2[[#This Row],[M1A]]="",Table2[[#This Row],[AWAL]],Table2[[#This Row],[M1A]]))))</f>
        <v/>
      </c>
      <c r="J2038" s="37"/>
      <c r="K20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39" spans="1:15">
      <c r="A2039" s="33">
        <f>IF(Table2[[#This Row],[TT]]&lt;1,"",COUNT(A$2:A2038)+1)</f>
        <v>2004</v>
      </c>
      <c r="B2039" s="34" t="s">
        <v>2203</v>
      </c>
      <c r="C2039" s="35">
        <v>6</v>
      </c>
      <c r="D2039" s="35" t="s">
        <v>2204</v>
      </c>
      <c r="E20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39" s="36" t="str">
        <f>IF(Table2[[#This Row],[M1A]]="","",Table2[[#This Row],[M1A]]-Table2[[#This Row],[AWAL]])</f>
        <v/>
      </c>
      <c r="I2039" s="36" t="str">
        <f>IF(Table2[[#This Row],[M2A]]="","",SUM(Table2[[#This Row],[M2A]]-(IF(Table2[[#This Row],[M1A]]="",Table2[[#This Row],[AWAL]],Table2[[#This Row],[M1A]]))))</f>
        <v/>
      </c>
      <c r="J2039" s="37"/>
      <c r="K20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0" spans="1:15">
      <c r="A2040" s="33">
        <f>IF(Table2[[#This Row],[TT]]&lt;1,"",COUNT(A$2:A2039)+1)</f>
        <v>2005</v>
      </c>
      <c r="B2040" s="34" t="s">
        <v>2205</v>
      </c>
      <c r="C2040" s="35">
        <v>1</v>
      </c>
      <c r="D2040" s="35" t="s">
        <v>96</v>
      </c>
      <c r="E20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40" s="36" t="str">
        <f>IF(Table2[[#This Row],[M1A]]="","",Table2[[#This Row],[M1A]]-Table2[[#This Row],[AWAL]])</f>
        <v/>
      </c>
      <c r="I2040" s="36" t="str">
        <f>IF(Table2[[#This Row],[M2A]]="","",SUM(Table2[[#This Row],[M2A]]-(IF(Table2[[#This Row],[M1A]]="",Table2[[#This Row],[AWAL]],Table2[[#This Row],[M1A]]))))</f>
        <v/>
      </c>
      <c r="J2040" s="37"/>
      <c r="K20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1" spans="1:15">
      <c r="A2041" s="33">
        <f>IF(Table2[[#This Row],[TT]]&lt;1,"",COUNT(A$2:A2040)+1)</f>
        <v>2006</v>
      </c>
      <c r="B2041" s="34" t="s">
        <v>2206</v>
      </c>
      <c r="C2041" s="35">
        <v>3</v>
      </c>
      <c r="D2041" s="35" t="s">
        <v>186</v>
      </c>
      <c r="E20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1" s="36" t="str">
        <f>IF(Table2[[#This Row],[M1A]]="","",Table2[[#This Row],[M1A]]-Table2[[#This Row],[AWAL]])</f>
        <v/>
      </c>
      <c r="I2041" s="36" t="str">
        <f>IF(Table2[[#This Row],[M2A]]="","",SUM(Table2[[#This Row],[M2A]]-(IF(Table2[[#This Row],[M1A]]="",Table2[[#This Row],[AWAL]],Table2[[#This Row],[M1A]]))))</f>
        <v/>
      </c>
      <c r="J2041" s="37"/>
      <c r="K20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2" spans="1:15">
      <c r="A2042" s="33">
        <f>IF(Table2[[#This Row],[TT]]&lt;1,"",COUNT(A$2:A2041)+1)</f>
        <v>2007</v>
      </c>
      <c r="B2042" s="34" t="s">
        <v>2207</v>
      </c>
      <c r="C2042" s="35">
        <v>3</v>
      </c>
      <c r="D2042" s="35" t="s">
        <v>51</v>
      </c>
      <c r="E20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2" s="36" t="str">
        <f>IF(Table2[[#This Row],[M1A]]="","",Table2[[#This Row],[M1A]]-Table2[[#This Row],[AWAL]])</f>
        <v/>
      </c>
      <c r="I2042" s="36" t="str">
        <f>IF(Table2[[#This Row],[M2A]]="","",SUM(Table2[[#This Row],[M2A]]-(IF(Table2[[#This Row],[M1A]]="",Table2[[#This Row],[AWAL]],Table2[[#This Row],[M1A]]))))</f>
        <v/>
      </c>
      <c r="J2042" s="37"/>
      <c r="K20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3" spans="1:15">
      <c r="A2043" s="33">
        <f>IF(Table2[[#This Row],[TT]]&lt;1,"",COUNT(A$2:A2042)+1)</f>
        <v>2008</v>
      </c>
      <c r="B2043" s="34" t="s">
        <v>2208</v>
      </c>
      <c r="C2043" s="35">
        <v>3</v>
      </c>
      <c r="D2043" s="35" t="s">
        <v>96</v>
      </c>
      <c r="E20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3" s="36" t="str">
        <f>IF(Table2[[#This Row],[M1A]]="","",Table2[[#This Row],[M1A]]-Table2[[#This Row],[AWAL]])</f>
        <v/>
      </c>
      <c r="I2043" s="36" t="str">
        <f>IF(Table2[[#This Row],[M2A]]="","",SUM(Table2[[#This Row],[M2A]]-(IF(Table2[[#This Row],[M1A]]="",Table2[[#This Row],[AWAL]],Table2[[#This Row],[M1A]]))))</f>
        <v/>
      </c>
      <c r="J2043" s="37"/>
      <c r="K20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4" spans="1:15">
      <c r="A2044" s="33">
        <f>IF(Table2[[#This Row],[TT]]&lt;1,"",COUNT(A$2:A2043)+1)</f>
        <v>2009</v>
      </c>
      <c r="B2044" s="34" t="s">
        <v>2209</v>
      </c>
      <c r="C2044" s="35">
        <v>1</v>
      </c>
      <c r="D2044" s="35" t="s">
        <v>244</v>
      </c>
      <c r="E20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44" s="36" t="str">
        <f>IF(Table2[[#This Row],[M1A]]="","",Table2[[#This Row],[M1A]]-Table2[[#This Row],[AWAL]])</f>
        <v/>
      </c>
      <c r="I2044" s="36" t="str">
        <f>IF(Table2[[#This Row],[M2A]]="","",SUM(Table2[[#This Row],[M2A]]-(IF(Table2[[#This Row],[M1A]]="",Table2[[#This Row],[AWAL]],Table2[[#This Row],[M1A]]))))</f>
        <v/>
      </c>
      <c r="J2044" s="37"/>
      <c r="K20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5" spans="1:15">
      <c r="A2045" s="33">
        <f>IF(Table2[[#This Row],[TT]]&lt;1,"",COUNT(A$2:A2044)+1)</f>
        <v>2010</v>
      </c>
      <c r="B2045" s="34" t="s">
        <v>2210</v>
      </c>
      <c r="C2045" s="35">
        <v>11</v>
      </c>
      <c r="D2045" s="35" t="s">
        <v>2211</v>
      </c>
      <c r="E20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45" s="36" t="str">
        <f>IF(Table2[[#This Row],[M1A]]="","",Table2[[#This Row],[M1A]]-Table2[[#This Row],[AWAL]])</f>
        <v/>
      </c>
      <c r="I2045" s="36" t="str">
        <f>IF(Table2[[#This Row],[M2A]]="","",SUM(Table2[[#This Row],[M2A]]-(IF(Table2[[#This Row],[M1A]]="",Table2[[#This Row],[AWAL]],Table2[[#This Row],[M1A]]))))</f>
        <v/>
      </c>
      <c r="J2045" s="37"/>
      <c r="K20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6" spans="1:15">
      <c r="A2046" s="33">
        <f>IF(Table2[[#This Row],[TT]]&lt;1,"",COUNT(A$2:A2045)+1)</f>
        <v>2011</v>
      </c>
      <c r="B2046" s="34" t="s">
        <v>2212</v>
      </c>
      <c r="C2046" s="35">
        <v>11</v>
      </c>
      <c r="D2046" s="35" t="s">
        <v>2211</v>
      </c>
      <c r="E20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46" s="36" t="str">
        <f>IF(Table2[[#This Row],[M1A]]="","",Table2[[#This Row],[M1A]]-Table2[[#This Row],[AWAL]])</f>
        <v/>
      </c>
      <c r="I2046" s="36" t="str">
        <f>IF(Table2[[#This Row],[M2A]]="","",SUM(Table2[[#This Row],[M2A]]-(IF(Table2[[#This Row],[M1A]]="",Table2[[#This Row],[AWAL]],Table2[[#This Row],[M1A]]))))</f>
        <v/>
      </c>
      <c r="J2046" s="37"/>
      <c r="K20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7" spans="1:15">
      <c r="A2047" s="33">
        <f>IF(Table2[[#This Row],[TT]]&lt;1,"",COUNT(A$2:A2046)+1)</f>
        <v>2012</v>
      </c>
      <c r="B2047" s="34" t="s">
        <v>2213</v>
      </c>
      <c r="C2047" s="35">
        <v>9</v>
      </c>
      <c r="D2047" s="35" t="s">
        <v>2211</v>
      </c>
      <c r="E20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47" s="36" t="str">
        <f>IF(Table2[[#This Row],[M1A]]="","",Table2[[#This Row],[M1A]]-Table2[[#This Row],[AWAL]])</f>
        <v/>
      </c>
      <c r="I2047" s="36" t="str">
        <f>IF(Table2[[#This Row],[M2A]]="","",SUM(Table2[[#This Row],[M2A]]-(IF(Table2[[#This Row],[M1A]]="",Table2[[#This Row],[AWAL]],Table2[[#This Row],[M1A]]))))</f>
        <v/>
      </c>
      <c r="J2047" s="37"/>
      <c r="K20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8" spans="1:15">
      <c r="A2048" s="33">
        <f>IF(Table2[[#This Row],[TT]]&lt;1,"",COUNT(A$2:A2047)+1)</f>
        <v>2013</v>
      </c>
      <c r="B2048" s="34" t="s">
        <v>2214</v>
      </c>
      <c r="C2048" s="35">
        <v>5</v>
      </c>
      <c r="D2048" s="35" t="s">
        <v>520</v>
      </c>
      <c r="E20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48" s="36" t="str">
        <f>IF(Table2[[#This Row],[M1A]]="","",Table2[[#This Row],[M1A]]-Table2[[#This Row],[AWAL]])</f>
        <v/>
      </c>
      <c r="I2048" s="36" t="str">
        <f>IF(Table2[[#This Row],[M2A]]="","",SUM(Table2[[#This Row],[M2A]]-(IF(Table2[[#This Row],[M1A]]="",Table2[[#This Row],[AWAL]],Table2[[#This Row],[M1A]]))))</f>
        <v/>
      </c>
      <c r="J2048" s="37"/>
      <c r="K20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49" spans="1:15">
      <c r="A2049" s="33">
        <f>IF(Table2[[#This Row],[TT]]&lt;1,"",COUNT(A$2:A2048)+1)</f>
        <v>2014</v>
      </c>
      <c r="B2049" s="34" t="s">
        <v>2215</v>
      </c>
      <c r="C2049" s="35">
        <v>7</v>
      </c>
      <c r="D2049" s="35" t="s">
        <v>520</v>
      </c>
      <c r="E20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49" s="36" t="str">
        <f>IF(Table2[[#This Row],[M1A]]="","",Table2[[#This Row],[M1A]]-Table2[[#This Row],[AWAL]])</f>
        <v/>
      </c>
      <c r="I2049" s="36" t="str">
        <f>IF(Table2[[#This Row],[M2A]]="","",SUM(Table2[[#This Row],[M2A]]-(IF(Table2[[#This Row],[M1A]]="",Table2[[#This Row],[AWAL]],Table2[[#This Row],[M1A]]))))</f>
        <v/>
      </c>
      <c r="J2049" s="37"/>
      <c r="K20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0" spans="1:15">
      <c r="A2050" s="33">
        <f>IF(Table2[[#This Row],[TT]]&lt;1,"",COUNT(A$2:A2049)+1)</f>
        <v>2015</v>
      </c>
      <c r="B2050" s="34" t="s">
        <v>2216</v>
      </c>
      <c r="C2050" s="35">
        <v>9</v>
      </c>
      <c r="D2050" s="35" t="s">
        <v>51</v>
      </c>
      <c r="E20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50" s="36" t="str">
        <f>IF(Table2[[#This Row],[M1A]]="","",Table2[[#This Row],[M1A]]-Table2[[#This Row],[AWAL]])</f>
        <v/>
      </c>
      <c r="I2050" s="36" t="str">
        <f>IF(Table2[[#This Row],[M2A]]="","",SUM(Table2[[#This Row],[M2A]]-(IF(Table2[[#This Row],[M1A]]="",Table2[[#This Row],[AWAL]],Table2[[#This Row],[M1A]]))))</f>
        <v/>
      </c>
      <c r="J2050" s="37"/>
      <c r="K20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1" spans="1:15">
      <c r="A2051" s="33">
        <f>IF(Table2[[#This Row],[TT]]&lt;1,"",COUNT(A$2:A2050)+1)</f>
        <v>2016</v>
      </c>
      <c r="B2051" s="34" t="s">
        <v>2217</v>
      </c>
      <c r="C2051" s="35">
        <v>10</v>
      </c>
      <c r="D2051" s="35" t="s">
        <v>520</v>
      </c>
      <c r="E20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051" s="36" t="str">
        <f>IF(Table2[[#This Row],[M1A]]="","",Table2[[#This Row],[M1A]]-Table2[[#This Row],[AWAL]])</f>
        <v/>
      </c>
      <c r="I2051" s="36" t="str">
        <f>IF(Table2[[#This Row],[M2A]]="","",SUM(Table2[[#This Row],[M2A]]-(IF(Table2[[#This Row],[M1A]]="",Table2[[#This Row],[AWAL]],Table2[[#This Row],[M1A]]))))</f>
        <v/>
      </c>
      <c r="J2051" s="37"/>
      <c r="K20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2" spans="1:15">
      <c r="A2052" s="33">
        <f>IF(Table2[[#This Row],[TT]]&lt;1,"",COUNT(A$2:A2051)+1)</f>
        <v>2017</v>
      </c>
      <c r="B2052" s="34" t="s">
        <v>2218</v>
      </c>
      <c r="C2052" s="35">
        <v>8</v>
      </c>
      <c r="D2052" s="35" t="s">
        <v>51</v>
      </c>
      <c r="E20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52" s="36" t="str">
        <f>IF(Table2[[#This Row],[M1A]]="","",Table2[[#This Row],[M1A]]-Table2[[#This Row],[AWAL]])</f>
        <v/>
      </c>
      <c r="I2052" s="36" t="str">
        <f>IF(Table2[[#This Row],[M2A]]="","",SUM(Table2[[#This Row],[M2A]]-(IF(Table2[[#This Row],[M1A]]="",Table2[[#This Row],[AWAL]],Table2[[#This Row],[M1A]]))))</f>
        <v/>
      </c>
      <c r="J2052" s="37"/>
      <c r="K20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3" spans="1:15">
      <c r="A2053" s="33">
        <f>IF(Table2[[#This Row],[TT]]&lt;1,"",COUNT(A$2:A2052)+1)</f>
        <v>2018</v>
      </c>
      <c r="B2053" s="34" t="s">
        <v>2219</v>
      </c>
      <c r="C2053" s="35">
        <v>1</v>
      </c>
      <c r="D2053" s="35" t="s">
        <v>252</v>
      </c>
      <c r="E20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53" s="36" t="str">
        <f>IF(Table2[[#This Row],[M1A]]="","",Table2[[#This Row],[M1A]]-Table2[[#This Row],[AWAL]])</f>
        <v/>
      </c>
      <c r="I2053" s="36" t="str">
        <f>IF(Table2[[#This Row],[M2A]]="","",SUM(Table2[[#This Row],[M2A]]-(IF(Table2[[#This Row],[M1A]]="",Table2[[#This Row],[AWAL]],Table2[[#This Row],[M1A]]))))</f>
        <v/>
      </c>
      <c r="J2053" s="37"/>
      <c r="K20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4" spans="1:15">
      <c r="A2054" s="33">
        <f>IF(Table2[[#This Row],[TT]]&lt;1,"",COUNT(A$2:A2053)+1)</f>
        <v>2019</v>
      </c>
      <c r="B2054" s="34" t="s">
        <v>2220</v>
      </c>
      <c r="C2054" s="35">
        <v>10</v>
      </c>
      <c r="D2054" s="35" t="s">
        <v>244</v>
      </c>
      <c r="E20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054" s="36" t="str">
        <f>IF(Table2[[#This Row],[M1A]]="","",Table2[[#This Row],[M1A]]-Table2[[#This Row],[AWAL]])</f>
        <v/>
      </c>
      <c r="I2054" s="36" t="str">
        <f>IF(Table2[[#This Row],[M2A]]="","",SUM(Table2[[#This Row],[M2A]]-(IF(Table2[[#This Row],[M1A]]="",Table2[[#This Row],[AWAL]],Table2[[#This Row],[M1A]]))))</f>
        <v/>
      </c>
      <c r="J2054" s="37"/>
      <c r="K20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5" spans="1:15">
      <c r="A2055" s="33">
        <f>IF(Table2[[#This Row],[TT]]&lt;1,"",COUNT(A$2:A2054)+1)</f>
        <v>2020</v>
      </c>
      <c r="B2055" s="34" t="s">
        <v>2221</v>
      </c>
      <c r="C2055" s="35">
        <v>2</v>
      </c>
      <c r="D2055" s="35" t="s">
        <v>244</v>
      </c>
      <c r="E20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5" s="36" t="str">
        <f>IF(Table2[[#This Row],[M1A]]="","",Table2[[#This Row],[M1A]]-Table2[[#This Row],[AWAL]])</f>
        <v/>
      </c>
      <c r="I2055" s="36" t="str">
        <f>IF(Table2[[#This Row],[M2A]]="","",SUM(Table2[[#This Row],[M2A]]-(IF(Table2[[#This Row],[M1A]]="",Table2[[#This Row],[AWAL]],Table2[[#This Row],[M1A]]))))</f>
        <v/>
      </c>
      <c r="J2055" s="37"/>
      <c r="K20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6" spans="1:15">
      <c r="A2056" s="33">
        <f>IF(Table2[[#This Row],[TT]]&lt;1,"",COUNT(A$2:A2055)+1)</f>
        <v>2021</v>
      </c>
      <c r="B2056" s="34" t="s">
        <v>2222</v>
      </c>
      <c r="C2056" s="35">
        <v>1</v>
      </c>
      <c r="D2056" s="35" t="s">
        <v>96</v>
      </c>
      <c r="E20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56" s="36" t="str">
        <f>IF(Table2[[#This Row],[M1A]]="","",Table2[[#This Row],[M1A]]-Table2[[#This Row],[AWAL]])</f>
        <v/>
      </c>
      <c r="I2056" s="36" t="str">
        <f>IF(Table2[[#This Row],[M2A]]="","",SUM(Table2[[#This Row],[M2A]]-(IF(Table2[[#This Row],[M1A]]="",Table2[[#This Row],[AWAL]],Table2[[#This Row],[M1A]]))))</f>
        <v/>
      </c>
      <c r="J2056" s="37"/>
      <c r="K20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7" spans="1:15">
      <c r="A2057" s="33">
        <f>IF(Table2[[#This Row],[TT]]&lt;1,"",COUNT(A$2:A2056)+1)</f>
        <v>2022</v>
      </c>
      <c r="B2057" s="34" t="s">
        <v>2223</v>
      </c>
      <c r="C2057" s="35">
        <v>4</v>
      </c>
      <c r="D2057" s="35" t="s">
        <v>96</v>
      </c>
      <c r="E20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57" s="36" t="str">
        <f>IF(Table2[[#This Row],[M1A]]="","",Table2[[#This Row],[M1A]]-Table2[[#This Row],[AWAL]])</f>
        <v/>
      </c>
      <c r="I2057" s="36" t="str">
        <f>IF(Table2[[#This Row],[M2A]]="","",SUM(Table2[[#This Row],[M2A]]-(IF(Table2[[#This Row],[M1A]]="",Table2[[#This Row],[AWAL]],Table2[[#This Row],[M1A]]))))</f>
        <v/>
      </c>
      <c r="J2057" s="37"/>
      <c r="K20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8" spans="1:15">
      <c r="A2058" s="33">
        <f>IF(Table2[[#This Row],[TT]]&lt;1,"",COUNT(A$2:A2057)+1)</f>
        <v>2023</v>
      </c>
      <c r="B2058" s="34" t="s">
        <v>2224</v>
      </c>
      <c r="C2058" s="35">
        <v>5</v>
      </c>
      <c r="D2058" s="35" t="s">
        <v>206</v>
      </c>
      <c r="E20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58" s="36" t="str">
        <f>IF(Table2[[#This Row],[M1A]]="","",Table2[[#This Row],[M1A]]-Table2[[#This Row],[AWAL]])</f>
        <v/>
      </c>
      <c r="I2058" s="36" t="str">
        <f>IF(Table2[[#This Row],[M2A]]="","",SUM(Table2[[#This Row],[M2A]]-(IF(Table2[[#This Row],[M1A]]="",Table2[[#This Row],[AWAL]],Table2[[#This Row],[M1A]]))))</f>
        <v/>
      </c>
      <c r="J2058" s="37"/>
      <c r="K20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59" spans="1:15">
      <c r="A2059" s="33">
        <f>IF(Table2[[#This Row],[TT]]&lt;1,"",COUNT(A$2:A2058)+1)</f>
        <v>2024</v>
      </c>
      <c r="B2059" s="34" t="s">
        <v>2225</v>
      </c>
      <c r="C2059" s="35">
        <v>13</v>
      </c>
      <c r="D2059" s="35" t="s">
        <v>2226</v>
      </c>
      <c r="E20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059" s="36" t="str">
        <f>IF(Table2[[#This Row],[M1A]]="","",Table2[[#This Row],[M1A]]-Table2[[#This Row],[AWAL]])</f>
        <v/>
      </c>
      <c r="I2059" s="36" t="str">
        <f>IF(Table2[[#This Row],[M2A]]="","",SUM(Table2[[#This Row],[M2A]]-(IF(Table2[[#This Row],[M1A]]="",Table2[[#This Row],[AWAL]],Table2[[#This Row],[M1A]]))))</f>
        <v/>
      </c>
      <c r="J2059" s="37"/>
      <c r="K20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0" spans="1:15">
      <c r="A2060" s="33">
        <f>IF(Table2[[#This Row],[TT]]&lt;1,"",COUNT(A$2:A2059)+1)</f>
        <v>2025</v>
      </c>
      <c r="B2060" s="34" t="s">
        <v>2227</v>
      </c>
      <c r="C2060" s="35">
        <v>7</v>
      </c>
      <c r="D2060" s="35" t="s">
        <v>2228</v>
      </c>
      <c r="E20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60" s="36" t="str">
        <f>IF(Table2[[#This Row],[M1A]]="","",Table2[[#This Row],[M1A]]-Table2[[#This Row],[AWAL]])</f>
        <v/>
      </c>
      <c r="I2060" s="36" t="str">
        <f>IF(Table2[[#This Row],[M2A]]="","",SUM(Table2[[#This Row],[M2A]]-(IF(Table2[[#This Row],[M1A]]="",Table2[[#This Row],[AWAL]],Table2[[#This Row],[M1A]]))))</f>
        <v/>
      </c>
      <c r="J2060" s="37"/>
      <c r="K20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1" spans="1:15">
      <c r="A2061" s="33">
        <f>IF(Table2[[#This Row],[TT]]&lt;1,"",COUNT(A$2:A2060)+1)</f>
        <v>2026</v>
      </c>
      <c r="B2061" s="34" t="s">
        <v>2229</v>
      </c>
      <c r="C2061" s="35">
        <v>12</v>
      </c>
      <c r="D2061" s="35" t="s">
        <v>2226</v>
      </c>
      <c r="E20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61" s="36" t="str">
        <f>IF(Table2[[#This Row],[M1A]]="","",Table2[[#This Row],[M1A]]-Table2[[#This Row],[AWAL]])</f>
        <v/>
      </c>
      <c r="I2061" s="36" t="str">
        <f>IF(Table2[[#This Row],[M2A]]="","",SUM(Table2[[#This Row],[M2A]]-(IF(Table2[[#This Row],[M1A]]="",Table2[[#This Row],[AWAL]],Table2[[#This Row],[M1A]]))))</f>
        <v/>
      </c>
      <c r="J2061" s="37"/>
      <c r="K20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2" spans="1:15">
      <c r="A2062" s="33">
        <f>IF(Table2[[#This Row],[TT]]&lt;1,"",COUNT(A$2:A2061)+1)</f>
        <v>2027</v>
      </c>
      <c r="B2062" s="34" t="s">
        <v>2230</v>
      </c>
      <c r="C2062" s="35">
        <v>5</v>
      </c>
      <c r="D2062" s="35" t="s">
        <v>206</v>
      </c>
      <c r="E20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62" s="36" t="str">
        <f>IF(Table2[[#This Row],[M1A]]="","",Table2[[#This Row],[M1A]]-Table2[[#This Row],[AWAL]])</f>
        <v/>
      </c>
      <c r="I2062" s="36" t="str">
        <f>IF(Table2[[#This Row],[M2A]]="","",SUM(Table2[[#This Row],[M2A]]-(IF(Table2[[#This Row],[M1A]]="",Table2[[#This Row],[AWAL]],Table2[[#This Row],[M1A]]))))</f>
        <v/>
      </c>
      <c r="J2062" s="37"/>
      <c r="K20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3" spans="1:15">
      <c r="A2063" s="33">
        <f>IF(Table2[[#This Row],[TT]]&lt;1,"",COUNT(A$2:A2062)+1)</f>
        <v>2028</v>
      </c>
      <c r="B2063" s="34" t="s">
        <v>2231</v>
      </c>
      <c r="C2063" s="35">
        <v>16</v>
      </c>
      <c r="D2063" s="35" t="s">
        <v>244</v>
      </c>
      <c r="E20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063" s="36" t="str">
        <f>IF(Table2[[#This Row],[M1A]]="","",Table2[[#This Row],[M1A]]-Table2[[#This Row],[AWAL]])</f>
        <v/>
      </c>
      <c r="I2063" s="36" t="str">
        <f>IF(Table2[[#This Row],[M2A]]="","",SUM(Table2[[#This Row],[M2A]]-(IF(Table2[[#This Row],[M1A]]="",Table2[[#This Row],[AWAL]],Table2[[#This Row],[M1A]]))))</f>
        <v/>
      </c>
      <c r="J2063" s="37"/>
      <c r="K20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4" spans="1:15">
      <c r="A2064" s="33">
        <f>IF(Table2[[#This Row],[TT]]&lt;1,"",COUNT(A$2:A2063)+1)</f>
        <v>2029</v>
      </c>
      <c r="B2064" s="34" t="s">
        <v>2232</v>
      </c>
      <c r="C2064" s="35">
        <v>4</v>
      </c>
      <c r="D2064" s="35" t="s">
        <v>51</v>
      </c>
      <c r="E20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64" s="36" t="str">
        <f>IF(Table2[[#This Row],[M1A]]="","",Table2[[#This Row],[M1A]]-Table2[[#This Row],[AWAL]])</f>
        <v/>
      </c>
      <c r="I2064" s="36" t="str">
        <f>IF(Table2[[#This Row],[M2A]]="","",SUM(Table2[[#This Row],[M2A]]-(IF(Table2[[#This Row],[M1A]]="",Table2[[#This Row],[AWAL]],Table2[[#This Row],[M1A]]))))</f>
        <v/>
      </c>
      <c r="J2064" s="37"/>
      <c r="K20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5" spans="1:15">
      <c r="A2065" s="33">
        <f>IF(Table2[[#This Row],[TT]]&lt;1,"",COUNT(A$2:A2064)+1)</f>
        <v>2030</v>
      </c>
      <c r="B2065" s="34" t="s">
        <v>2233</v>
      </c>
      <c r="C2065" s="35">
        <v>2</v>
      </c>
      <c r="D2065" s="35" t="s">
        <v>275</v>
      </c>
      <c r="E20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65" s="36" t="str">
        <f>IF(Table2[[#This Row],[M1A]]="","",Table2[[#This Row],[M1A]]-Table2[[#This Row],[AWAL]])</f>
        <v/>
      </c>
      <c r="I2065" s="36" t="str">
        <f>IF(Table2[[#This Row],[M2A]]="","",SUM(Table2[[#This Row],[M2A]]-(IF(Table2[[#This Row],[M1A]]="",Table2[[#This Row],[AWAL]],Table2[[#This Row],[M1A]]))))</f>
        <v/>
      </c>
      <c r="J2065" s="37"/>
      <c r="K20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6" spans="1:15">
      <c r="A2066" s="33">
        <f>IF(Table2[[#This Row],[TT]]&lt;1,"",COUNT(A$2:A2065)+1)</f>
        <v>2031</v>
      </c>
      <c r="B2066" s="34" t="s">
        <v>2234</v>
      </c>
      <c r="C2066" s="35">
        <v>3</v>
      </c>
      <c r="D2066" s="35" t="s">
        <v>554</v>
      </c>
      <c r="E20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6" s="36" t="str">
        <f>IF(Table2[[#This Row],[M1A]]="","",Table2[[#This Row],[M1A]]-Table2[[#This Row],[AWAL]])</f>
        <v/>
      </c>
      <c r="I2066" s="36" t="str">
        <f>IF(Table2[[#This Row],[M2A]]="","",SUM(Table2[[#This Row],[M2A]]-(IF(Table2[[#This Row],[M1A]]="",Table2[[#This Row],[AWAL]],Table2[[#This Row],[M1A]]))))</f>
        <v/>
      </c>
      <c r="J2066" s="37"/>
      <c r="K20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7" spans="1:15">
      <c r="A2067" s="33">
        <f>IF(Table2[[#This Row],[TT]]&lt;1,"",COUNT(A$2:A2066)+1)</f>
        <v>2032</v>
      </c>
      <c r="B2067" s="34" t="s">
        <v>2235</v>
      </c>
      <c r="C2067" s="35">
        <v>3</v>
      </c>
      <c r="D2067" s="35" t="s">
        <v>972</v>
      </c>
      <c r="E20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7" s="36" t="str">
        <f>IF(Table2[[#This Row],[M1A]]="","",Table2[[#This Row],[M1A]]-Table2[[#This Row],[AWAL]])</f>
        <v/>
      </c>
      <c r="I2067" s="36" t="str">
        <f>IF(Table2[[#This Row],[M2A]]="","",SUM(Table2[[#This Row],[M2A]]-(IF(Table2[[#This Row],[M1A]]="",Table2[[#This Row],[AWAL]],Table2[[#This Row],[M1A]]))))</f>
        <v/>
      </c>
      <c r="J2067" s="37"/>
      <c r="K20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8" spans="1:15">
      <c r="A2068" s="33">
        <f>IF(Table2[[#This Row],[TT]]&lt;1,"",COUNT(A$2:A2067)+1)</f>
        <v>2033</v>
      </c>
      <c r="B2068" s="34" t="s">
        <v>2236</v>
      </c>
      <c r="C2068" s="35">
        <v>1</v>
      </c>
      <c r="D2068" s="35" t="s">
        <v>51</v>
      </c>
      <c r="E20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68" s="36" t="str">
        <f>IF(Table2[[#This Row],[M1A]]="","",Table2[[#This Row],[M1A]]-Table2[[#This Row],[AWAL]])</f>
        <v/>
      </c>
      <c r="I2068" s="36" t="str">
        <f>IF(Table2[[#This Row],[M2A]]="","",SUM(Table2[[#This Row],[M2A]]-(IF(Table2[[#This Row],[M1A]]="",Table2[[#This Row],[AWAL]],Table2[[#This Row],[M1A]]))))</f>
        <v/>
      </c>
      <c r="J2068" s="37"/>
      <c r="K20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69" spans="1:15">
      <c r="A2069" s="33">
        <f>IF(Table2[[#This Row],[TT]]&lt;1,"",COUNT(A$2:A2068)+1)</f>
        <v>2034</v>
      </c>
      <c r="B2069" s="34" t="s">
        <v>2237</v>
      </c>
      <c r="C2069" s="35">
        <v>4</v>
      </c>
      <c r="D2069" s="35" t="s">
        <v>143</v>
      </c>
      <c r="E20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69" s="36" t="str">
        <f>IF(Table2[[#This Row],[M1A]]="","",Table2[[#This Row],[M1A]]-Table2[[#This Row],[AWAL]])</f>
        <v/>
      </c>
      <c r="I2069" s="36" t="str">
        <f>IF(Table2[[#This Row],[M2A]]="","",SUM(Table2[[#This Row],[M2A]]-(IF(Table2[[#This Row],[M1A]]="",Table2[[#This Row],[AWAL]],Table2[[#This Row],[M1A]]))))</f>
        <v/>
      </c>
      <c r="J2069" s="37"/>
      <c r="K20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0" spans="1:15">
      <c r="A2070" s="33">
        <f>IF(Table2[[#This Row],[TT]]&lt;1,"",COUNT(A$2:A2069)+1)</f>
        <v>2035</v>
      </c>
      <c r="B2070" s="34" t="s">
        <v>2238</v>
      </c>
      <c r="C2070" s="35">
        <v>2</v>
      </c>
      <c r="D2070" s="35" t="s">
        <v>206</v>
      </c>
      <c r="E20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0" s="36" t="str">
        <f>IF(Table2[[#This Row],[M1A]]="","",Table2[[#This Row],[M1A]]-Table2[[#This Row],[AWAL]])</f>
        <v/>
      </c>
      <c r="I2070" s="36" t="str">
        <f>IF(Table2[[#This Row],[M2A]]="","",SUM(Table2[[#This Row],[M2A]]-(IF(Table2[[#This Row],[M1A]]="",Table2[[#This Row],[AWAL]],Table2[[#This Row],[M1A]]))))</f>
        <v/>
      </c>
      <c r="J2070" s="37"/>
      <c r="K20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1" spans="1:15">
      <c r="A2071" s="33">
        <f>IF(Table2[[#This Row],[TT]]&lt;1,"",COUNT(A$2:A2070)+1)</f>
        <v>2036</v>
      </c>
      <c r="B2071" s="34" t="s">
        <v>2239</v>
      </c>
      <c r="C2071" s="35">
        <v>1</v>
      </c>
      <c r="D2071" s="35" t="s">
        <v>909</v>
      </c>
      <c r="E20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1" s="36" t="str">
        <f>IF(Table2[[#This Row],[M1A]]="","",Table2[[#This Row],[M1A]]-Table2[[#This Row],[AWAL]])</f>
        <v/>
      </c>
      <c r="I2071" s="36" t="str">
        <f>IF(Table2[[#This Row],[M2A]]="","",SUM(Table2[[#This Row],[M2A]]-(IF(Table2[[#This Row],[M1A]]="",Table2[[#This Row],[AWAL]],Table2[[#This Row],[M1A]]))))</f>
        <v/>
      </c>
      <c r="J2071" s="37"/>
      <c r="K20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2" spans="1:15">
      <c r="A2072" s="33">
        <f>IF(Table2[[#This Row],[TT]]&lt;1,"",COUNT(A$2:A2071)+1)</f>
        <v>2037</v>
      </c>
      <c r="B2072" s="34" t="s">
        <v>2240</v>
      </c>
      <c r="C2072" s="35">
        <v>2</v>
      </c>
      <c r="D2072" s="35" t="s">
        <v>909</v>
      </c>
      <c r="E20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2" s="36" t="str">
        <f>IF(Table2[[#This Row],[M1A]]="","",Table2[[#This Row],[M1A]]-Table2[[#This Row],[AWAL]])</f>
        <v/>
      </c>
      <c r="I2072" s="36" t="str">
        <f>IF(Table2[[#This Row],[M2A]]="","",SUM(Table2[[#This Row],[M2A]]-(IF(Table2[[#This Row],[M1A]]="",Table2[[#This Row],[AWAL]],Table2[[#This Row],[M1A]]))))</f>
        <v/>
      </c>
      <c r="J2072" s="37"/>
      <c r="K20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3" spans="1:15">
      <c r="A2073" s="33">
        <f>IF(Table2[[#This Row],[TT]]&lt;1,"",COUNT(A$2:A2072)+1)</f>
        <v>2038</v>
      </c>
      <c r="B2073" s="34" t="s">
        <v>2241</v>
      </c>
      <c r="C2073" s="35">
        <v>7</v>
      </c>
      <c r="D2073" s="35" t="s">
        <v>96</v>
      </c>
      <c r="E20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73" s="36" t="str">
        <f>IF(Table2[[#This Row],[M1A]]="","",Table2[[#This Row],[M1A]]-Table2[[#This Row],[AWAL]])</f>
        <v/>
      </c>
      <c r="I2073" s="36" t="str">
        <f>IF(Table2[[#This Row],[M2A]]="","",SUM(Table2[[#This Row],[M2A]]-(IF(Table2[[#This Row],[M1A]]="",Table2[[#This Row],[AWAL]],Table2[[#This Row],[M1A]]))))</f>
        <v/>
      </c>
      <c r="J2073" s="37"/>
      <c r="K20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4" spans="1:15">
      <c r="A2074" s="33">
        <f>IF(Table2[[#This Row],[TT]]&lt;1,"",COUNT(A$2:A2073)+1)</f>
        <v>2039</v>
      </c>
      <c r="B2074" s="34" t="s">
        <v>2242</v>
      </c>
      <c r="C2074" s="35">
        <v>1</v>
      </c>
      <c r="D2074" s="35" t="s">
        <v>2243</v>
      </c>
      <c r="E20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4" s="36" t="str">
        <f>IF(Table2[[#This Row],[M1A]]="","",Table2[[#This Row],[M1A]]-Table2[[#This Row],[AWAL]])</f>
        <v/>
      </c>
      <c r="I2074" s="36" t="str">
        <f>IF(Table2[[#This Row],[M2A]]="","",SUM(Table2[[#This Row],[M2A]]-(IF(Table2[[#This Row],[M1A]]="",Table2[[#This Row],[AWAL]],Table2[[#This Row],[M1A]]))))</f>
        <v/>
      </c>
      <c r="J2074" s="37"/>
      <c r="K20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5" spans="1:15">
      <c r="A2075" s="33">
        <f>IF(Table2[[#This Row],[TT]]&lt;1,"",COUNT(A$2:A2074)+1)</f>
        <v>2040</v>
      </c>
      <c r="B2075" s="34" t="s">
        <v>2244</v>
      </c>
      <c r="C2075" s="35">
        <v>1</v>
      </c>
      <c r="D2075" s="35" t="s">
        <v>96</v>
      </c>
      <c r="E20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5" s="36" t="str">
        <f>IF(Table2[[#This Row],[M1A]]="","",Table2[[#This Row],[M1A]]-Table2[[#This Row],[AWAL]])</f>
        <v/>
      </c>
      <c r="I2075" s="36" t="str">
        <f>IF(Table2[[#This Row],[M2A]]="","",SUM(Table2[[#This Row],[M2A]]-(IF(Table2[[#This Row],[M1A]]="",Table2[[#This Row],[AWAL]],Table2[[#This Row],[M1A]]))))</f>
        <v/>
      </c>
      <c r="J2075" s="37"/>
      <c r="K20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6" spans="1:15">
      <c r="A2076" s="33">
        <f>IF(Table2[[#This Row],[TT]]&lt;1,"",COUNT(A$2:A2075)+1)</f>
        <v>2041</v>
      </c>
      <c r="B2076" s="34" t="s">
        <v>2245</v>
      </c>
      <c r="C2076" s="35">
        <v>2</v>
      </c>
      <c r="D2076" s="35" t="s">
        <v>275</v>
      </c>
      <c r="E20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6" s="36" t="str">
        <f>IF(Table2[[#This Row],[M1A]]="","",Table2[[#This Row],[M1A]]-Table2[[#This Row],[AWAL]])</f>
        <v/>
      </c>
      <c r="I2076" s="36" t="str">
        <f>IF(Table2[[#This Row],[M2A]]="","",SUM(Table2[[#This Row],[M2A]]-(IF(Table2[[#This Row],[M1A]]="",Table2[[#This Row],[AWAL]],Table2[[#This Row],[M1A]]))))</f>
        <v/>
      </c>
      <c r="J2076" s="37"/>
      <c r="K20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7" spans="1:15">
      <c r="A2077" s="33">
        <f>IF(Table2[[#This Row],[TT]]&lt;1,"",COUNT(A$2:A2076)+1)</f>
        <v>2042</v>
      </c>
      <c r="B2077" s="34" t="s">
        <v>2246</v>
      </c>
      <c r="C2077" s="35">
        <v>1</v>
      </c>
      <c r="D2077" s="35" t="s">
        <v>51</v>
      </c>
      <c r="E20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7" s="36" t="str">
        <f>IF(Table2[[#This Row],[M1A]]="","",Table2[[#This Row],[M1A]]-Table2[[#This Row],[AWAL]])</f>
        <v/>
      </c>
      <c r="I2077" s="36" t="str">
        <f>IF(Table2[[#This Row],[M2A]]="","",SUM(Table2[[#This Row],[M2A]]-(IF(Table2[[#This Row],[M1A]]="",Table2[[#This Row],[AWAL]],Table2[[#This Row],[M1A]]))))</f>
        <v/>
      </c>
      <c r="J2077" s="37"/>
      <c r="K20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8" spans="1:15">
      <c r="A2078" s="33">
        <f>IF(Table2[[#This Row],[TT]]&lt;1,"",COUNT(A$2:A2077)+1)</f>
        <v>2043</v>
      </c>
      <c r="B2078" s="34" t="s">
        <v>2247</v>
      </c>
      <c r="C2078" s="35">
        <v>2</v>
      </c>
      <c r="D2078" s="35" t="s">
        <v>252</v>
      </c>
      <c r="E20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8" s="36" t="str">
        <f>IF(Table2[[#This Row],[M1A]]="","",Table2[[#This Row],[M1A]]-Table2[[#This Row],[AWAL]])</f>
        <v/>
      </c>
      <c r="I2078" s="36" t="str">
        <f>IF(Table2[[#This Row],[M2A]]="","",SUM(Table2[[#This Row],[M2A]]-(IF(Table2[[#This Row],[M1A]]="",Table2[[#This Row],[AWAL]],Table2[[#This Row],[M1A]]))))</f>
        <v/>
      </c>
      <c r="J2078" s="37"/>
      <c r="K20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79" spans="1:15">
      <c r="A2079" s="33">
        <f>IF(Table2[[#This Row],[TT]]&lt;1,"",COUNT(A$2:A2078)+1)</f>
        <v>2044</v>
      </c>
      <c r="B2079" s="34" t="s">
        <v>2248</v>
      </c>
      <c r="C2079" s="35">
        <v>47</v>
      </c>
      <c r="D2079" s="35" t="s">
        <v>19</v>
      </c>
      <c r="E20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G2079" s="36" t="str">
        <f>IF(Table2[[#This Row],[M1A]]="","",Table2[[#This Row],[M1A]]-Table2[[#This Row],[AWAL]])</f>
        <v/>
      </c>
      <c r="I2079" s="36" t="str">
        <f>IF(Table2[[#This Row],[M2A]]="","",SUM(Table2[[#This Row],[M2A]]-(IF(Table2[[#This Row],[M1A]]="",Table2[[#This Row],[AWAL]],Table2[[#This Row],[M1A]]))))</f>
        <v/>
      </c>
      <c r="J2079" s="37"/>
      <c r="K20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0" spans="1:15">
      <c r="A2080" s="33">
        <f>IF(Table2[[#This Row],[TT]]&lt;1,"",COUNT(A$2:A2079)+1)</f>
        <v>2045</v>
      </c>
      <c r="B2080" s="34" t="s">
        <v>2249</v>
      </c>
      <c r="C2080" s="35">
        <v>48</v>
      </c>
      <c r="D2080" s="35" t="s">
        <v>554</v>
      </c>
      <c r="E20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2080" s="36" t="str">
        <f>IF(Table2[[#This Row],[M1A]]="","",Table2[[#This Row],[M1A]]-Table2[[#This Row],[AWAL]])</f>
        <v/>
      </c>
      <c r="I2080" s="36" t="str">
        <f>IF(Table2[[#This Row],[M2A]]="","",SUM(Table2[[#This Row],[M2A]]-(IF(Table2[[#This Row],[M1A]]="",Table2[[#This Row],[AWAL]],Table2[[#This Row],[M1A]]))))</f>
        <v/>
      </c>
      <c r="J2080" s="37"/>
      <c r="K20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1" spans="1:15">
      <c r="A2081" s="33">
        <f>IF(Table2[[#This Row],[TT]]&lt;1,"",COUNT(A$2:A2080)+1)</f>
        <v>2046</v>
      </c>
      <c r="B2081" s="50" t="s">
        <v>2250</v>
      </c>
      <c r="C2081" s="51">
        <v>14</v>
      </c>
      <c r="D2081" s="51" t="s">
        <v>1291</v>
      </c>
      <c r="E20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2081" s="36">
        <v>13</v>
      </c>
      <c r="G2081" s="36">
        <f>IF(Table2[[#This Row],[M1A]]="","",Table2[[#This Row],[M1A]]-Table2[[#This Row],[AWAL]])</f>
        <v>-1</v>
      </c>
      <c r="I2081" s="36" t="str">
        <f>IF(Table2[[#This Row],[M2A]]="","",SUM(Table2[[#This Row],[M2A]]-(IF(Table2[[#This Row],[M1A]]="",Table2[[#This Row],[AWAL]],Table2[[#This Row],[M1A]]))))</f>
        <v/>
      </c>
      <c r="J2081" s="37"/>
      <c r="K20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0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082" spans="1:15">
      <c r="A2082" s="33">
        <f>IF(Table2[[#This Row],[TT]]&lt;1,"",COUNT(A$2:A2081)+1)</f>
        <v>2047</v>
      </c>
      <c r="B2082" s="34" t="s">
        <v>2251</v>
      </c>
      <c r="C2082" s="35">
        <v>1</v>
      </c>
      <c r="D2082" s="35" t="s">
        <v>244</v>
      </c>
      <c r="E20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2" s="36" t="str">
        <f>IF(Table2[[#This Row],[M1A]]="","",Table2[[#This Row],[M1A]]-Table2[[#This Row],[AWAL]])</f>
        <v/>
      </c>
      <c r="I2082" s="36" t="str">
        <f>IF(Table2[[#This Row],[M2A]]="","",SUM(Table2[[#This Row],[M2A]]-(IF(Table2[[#This Row],[M1A]]="",Table2[[#This Row],[AWAL]],Table2[[#This Row],[M1A]]))))</f>
        <v/>
      </c>
      <c r="J2082" s="37"/>
      <c r="K20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3" spans="1:15">
      <c r="A2083" s="33">
        <f>IF(Table2[[#This Row],[TT]]&lt;1,"",COUNT(A$2:A2082)+1)</f>
        <v>2048</v>
      </c>
      <c r="B2083" s="34" t="s">
        <v>2252</v>
      </c>
      <c r="C2083" s="35">
        <v>1</v>
      </c>
      <c r="D2083" s="35" t="s">
        <v>96</v>
      </c>
      <c r="E20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3" s="36" t="str">
        <f>IF(Table2[[#This Row],[M1A]]="","",Table2[[#This Row],[M1A]]-Table2[[#This Row],[AWAL]])</f>
        <v/>
      </c>
      <c r="I2083" s="36" t="str">
        <f>IF(Table2[[#This Row],[M2A]]="","",SUM(Table2[[#This Row],[M2A]]-(IF(Table2[[#This Row],[M1A]]="",Table2[[#This Row],[AWAL]],Table2[[#This Row],[M1A]]))))</f>
        <v/>
      </c>
      <c r="J2083" s="37"/>
      <c r="K20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4" spans="1:15">
      <c r="A2084" s="33">
        <f>IF(Table2[[#This Row],[TT]]&lt;1,"",COUNT(A$2:A2083)+1)</f>
        <v>2049</v>
      </c>
      <c r="B2084" s="34" t="s">
        <v>2253</v>
      </c>
      <c r="C2084" s="35">
        <v>4</v>
      </c>
      <c r="D2084" s="35" t="s">
        <v>51</v>
      </c>
      <c r="E20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84" s="36" t="str">
        <f>IF(Table2[[#This Row],[M1A]]="","",Table2[[#This Row],[M1A]]-Table2[[#This Row],[AWAL]])</f>
        <v/>
      </c>
      <c r="I2084" s="36" t="str">
        <f>IF(Table2[[#This Row],[M2A]]="","",SUM(Table2[[#This Row],[M2A]]-(IF(Table2[[#This Row],[M1A]]="",Table2[[#This Row],[AWAL]],Table2[[#This Row],[M1A]]))))</f>
        <v/>
      </c>
      <c r="J2084" s="37"/>
      <c r="K20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5" spans="1:15">
      <c r="A2085" s="33">
        <f>IF(Table2[[#This Row],[TT]]&lt;1,"",COUNT(A$2:A2084)+1)</f>
        <v>2050</v>
      </c>
      <c r="B2085" s="34" t="s">
        <v>2254</v>
      </c>
      <c r="C2085" s="35">
        <v>1</v>
      </c>
      <c r="D2085" s="35" t="s">
        <v>68</v>
      </c>
      <c r="E20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5" s="36" t="str">
        <f>IF(Table2[[#This Row],[M1A]]="","",Table2[[#This Row],[M1A]]-Table2[[#This Row],[AWAL]])</f>
        <v/>
      </c>
      <c r="I2085" s="36" t="str">
        <f>IF(Table2[[#This Row],[M2A]]="","",SUM(Table2[[#This Row],[M2A]]-(IF(Table2[[#This Row],[M1A]]="",Table2[[#This Row],[AWAL]],Table2[[#This Row],[M1A]]))))</f>
        <v/>
      </c>
      <c r="J2085" s="37"/>
      <c r="K20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6" spans="1:15">
      <c r="A2086" s="33">
        <f>IF(Table2[[#This Row],[TT]]&lt;1,"",COUNT(A$2:A2085)+1)</f>
        <v>2051</v>
      </c>
      <c r="B2086" s="34" t="s">
        <v>2255</v>
      </c>
      <c r="C2086" s="35">
        <v>2</v>
      </c>
      <c r="D2086" s="35" t="s">
        <v>520</v>
      </c>
      <c r="E20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86" s="36" t="str">
        <f>IF(Table2[[#This Row],[M1A]]="","",Table2[[#This Row],[M1A]]-Table2[[#This Row],[AWAL]])</f>
        <v/>
      </c>
      <c r="I2086" s="36" t="str">
        <f>IF(Table2[[#This Row],[M2A]]="","",SUM(Table2[[#This Row],[M2A]]-(IF(Table2[[#This Row],[M1A]]="",Table2[[#This Row],[AWAL]],Table2[[#This Row],[M1A]]))))</f>
        <v/>
      </c>
      <c r="J2086" s="37"/>
      <c r="K20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7" spans="1:15">
      <c r="A2087" s="33">
        <f>IF(Table2[[#This Row],[TT]]&lt;1,"",COUNT(A$2:A2086)+1)</f>
        <v>2052</v>
      </c>
      <c r="B2087" s="34" t="s">
        <v>2256</v>
      </c>
      <c r="C2087" s="35">
        <v>3</v>
      </c>
      <c r="D2087" s="35" t="s">
        <v>414</v>
      </c>
      <c r="E20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87" s="36" t="str">
        <f>IF(Table2[[#This Row],[M1A]]="","",Table2[[#This Row],[M1A]]-Table2[[#This Row],[AWAL]])</f>
        <v/>
      </c>
      <c r="I2087" s="36" t="str">
        <f>IF(Table2[[#This Row],[M2A]]="","",SUM(Table2[[#This Row],[M2A]]-(IF(Table2[[#This Row],[M1A]]="",Table2[[#This Row],[AWAL]],Table2[[#This Row],[M1A]]))))</f>
        <v/>
      </c>
      <c r="J2087" s="37"/>
      <c r="K20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8" spans="1:15">
      <c r="A2088" s="33">
        <f>IF(Table2[[#This Row],[TT]]&lt;1,"",COUNT(A$2:A2087)+1)</f>
        <v>2053</v>
      </c>
      <c r="B2088" s="34" t="s">
        <v>2257</v>
      </c>
      <c r="C2088" s="35">
        <v>29</v>
      </c>
      <c r="D2088" s="35" t="s">
        <v>96</v>
      </c>
      <c r="E20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088" s="36" t="str">
        <f>IF(Table2[[#This Row],[M1A]]="","",Table2[[#This Row],[M1A]]-Table2[[#This Row],[AWAL]])</f>
        <v/>
      </c>
      <c r="I2088" s="36" t="str">
        <f>IF(Table2[[#This Row],[M2A]]="","",SUM(Table2[[#This Row],[M2A]]-(IF(Table2[[#This Row],[M1A]]="",Table2[[#This Row],[AWAL]],Table2[[#This Row],[M1A]]))))</f>
        <v/>
      </c>
      <c r="J2088" s="37"/>
      <c r="K20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89" spans="1:15">
      <c r="A2089" s="33">
        <f>IF(Table2[[#This Row],[TT]]&lt;1,"",COUNT(A$2:A2088)+1)</f>
        <v>2054</v>
      </c>
      <c r="B2089" s="34" t="s">
        <v>2258</v>
      </c>
      <c r="C2089" s="35">
        <v>30</v>
      </c>
      <c r="D2089" s="35" t="s">
        <v>2259</v>
      </c>
      <c r="E20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089" s="36" t="str">
        <f>IF(Table2[[#This Row],[M1A]]="","",Table2[[#This Row],[M1A]]-Table2[[#This Row],[AWAL]])</f>
        <v/>
      </c>
      <c r="I2089" s="36" t="str">
        <f>IF(Table2[[#This Row],[M2A]]="","",SUM(Table2[[#This Row],[M2A]]-(IF(Table2[[#This Row],[M1A]]="",Table2[[#This Row],[AWAL]],Table2[[#This Row],[M1A]]))))</f>
        <v/>
      </c>
      <c r="J2089" s="37"/>
      <c r="K20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0" spans="1:15">
      <c r="A2090" s="33">
        <f>IF(Table2[[#This Row],[TT]]&lt;1,"",COUNT(A$2:A2089)+1)</f>
        <v>2055</v>
      </c>
      <c r="B2090" s="34" t="s">
        <v>2260</v>
      </c>
      <c r="C2090" s="35">
        <v>37</v>
      </c>
      <c r="D2090" s="35" t="s">
        <v>554</v>
      </c>
      <c r="E20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090" s="36" t="str">
        <f>IF(Table2[[#This Row],[M1A]]="","",Table2[[#This Row],[M1A]]-Table2[[#This Row],[AWAL]])</f>
        <v/>
      </c>
      <c r="I2090" s="36" t="str">
        <f>IF(Table2[[#This Row],[M2A]]="","",SUM(Table2[[#This Row],[M2A]]-(IF(Table2[[#This Row],[M1A]]="",Table2[[#This Row],[AWAL]],Table2[[#This Row],[M1A]]))))</f>
        <v/>
      </c>
      <c r="J2090" s="37"/>
      <c r="K20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1" spans="1:15">
      <c r="A2091" s="33">
        <f>IF(Table2[[#This Row],[TT]]&lt;1,"",COUNT(A$2:A2090)+1)</f>
        <v>2056</v>
      </c>
      <c r="B2091" s="34" t="s">
        <v>2261</v>
      </c>
      <c r="C2091" s="35">
        <v>61</v>
      </c>
      <c r="D2091" s="35" t="s">
        <v>19</v>
      </c>
      <c r="E20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2091" s="36" t="str">
        <f>IF(Table2[[#This Row],[M1A]]="","",Table2[[#This Row],[M1A]]-Table2[[#This Row],[AWAL]])</f>
        <v/>
      </c>
      <c r="I2091" s="36" t="str">
        <f>IF(Table2[[#This Row],[M2A]]="","",SUM(Table2[[#This Row],[M2A]]-(IF(Table2[[#This Row],[M1A]]="",Table2[[#This Row],[AWAL]],Table2[[#This Row],[M1A]]))))</f>
        <v/>
      </c>
      <c r="J2091" s="37"/>
      <c r="K20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2" spans="1:15">
      <c r="A2092" s="33">
        <f>IF(Table2[[#This Row],[TT]]&lt;1,"",COUNT(A$2:A2091)+1)</f>
        <v>2057</v>
      </c>
      <c r="B2092" s="34" t="s">
        <v>2262</v>
      </c>
      <c r="C2092" s="35">
        <v>2</v>
      </c>
      <c r="D2092" s="35" t="s">
        <v>51</v>
      </c>
      <c r="E20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92" s="36" t="str">
        <f>IF(Table2[[#This Row],[M1A]]="","",Table2[[#This Row],[M1A]]-Table2[[#This Row],[AWAL]])</f>
        <v/>
      </c>
      <c r="I2092" s="36" t="str">
        <f>IF(Table2[[#This Row],[M2A]]="","",SUM(Table2[[#This Row],[M2A]]-(IF(Table2[[#This Row],[M1A]]="",Table2[[#This Row],[AWAL]],Table2[[#This Row],[M1A]]))))</f>
        <v/>
      </c>
      <c r="J2092" s="37"/>
      <c r="K20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3" spans="1:15">
      <c r="A2093" s="33">
        <f>IF(Table2[[#This Row],[TT]]&lt;1,"",COUNT(A$2:A2092)+1)</f>
        <v>2058</v>
      </c>
      <c r="B2093" s="34" t="s">
        <v>2263</v>
      </c>
      <c r="C2093" s="35">
        <v>8</v>
      </c>
      <c r="D2093" s="35" t="s">
        <v>275</v>
      </c>
      <c r="E20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93" s="36" t="str">
        <f>IF(Table2[[#This Row],[M1A]]="","",Table2[[#This Row],[M1A]]-Table2[[#This Row],[AWAL]])</f>
        <v/>
      </c>
      <c r="I2093" s="36" t="str">
        <f>IF(Table2[[#This Row],[M2A]]="","",SUM(Table2[[#This Row],[M2A]]-(IF(Table2[[#This Row],[M1A]]="",Table2[[#This Row],[AWAL]],Table2[[#This Row],[M1A]]))))</f>
        <v/>
      </c>
      <c r="J2093" s="37"/>
      <c r="K20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4" spans="1:15">
      <c r="A2094" s="33">
        <f>IF(Table2[[#This Row],[TT]]&lt;1,"",COUNT(A$2:A2093)+1)</f>
        <v>2059</v>
      </c>
      <c r="B2094" s="34" t="s">
        <v>2264</v>
      </c>
      <c r="C2094" s="35">
        <v>3</v>
      </c>
      <c r="D2094" s="35" t="s">
        <v>275</v>
      </c>
      <c r="E20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94" s="36" t="str">
        <f>IF(Table2[[#This Row],[M1A]]="","",Table2[[#This Row],[M1A]]-Table2[[#This Row],[AWAL]])</f>
        <v/>
      </c>
      <c r="I2094" s="36" t="str">
        <f>IF(Table2[[#This Row],[M2A]]="","",SUM(Table2[[#This Row],[M2A]]-(IF(Table2[[#This Row],[M1A]]="",Table2[[#This Row],[AWAL]],Table2[[#This Row],[M1A]]))))</f>
        <v/>
      </c>
      <c r="J2094" s="37"/>
      <c r="K20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5" spans="1:15">
      <c r="A2095" s="33">
        <f>IF(Table2[[#This Row],[TT]]&lt;1,"",COUNT(A$2:A2094)+1)</f>
        <v>2060</v>
      </c>
      <c r="B2095" s="34" t="s">
        <v>2265</v>
      </c>
      <c r="C2095" s="35">
        <v>1</v>
      </c>
      <c r="D2095" s="35" t="s">
        <v>2266</v>
      </c>
      <c r="E20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5" s="36" t="str">
        <f>IF(Table2[[#This Row],[M1A]]="","",Table2[[#This Row],[M1A]]-Table2[[#This Row],[AWAL]])</f>
        <v/>
      </c>
      <c r="I2095" s="36" t="str">
        <f>IF(Table2[[#This Row],[M2A]]="","",SUM(Table2[[#This Row],[M2A]]-(IF(Table2[[#This Row],[M1A]]="",Table2[[#This Row],[AWAL]],Table2[[#This Row],[M1A]]))))</f>
        <v/>
      </c>
      <c r="J2095" s="37"/>
      <c r="K20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6" spans="1:15">
      <c r="A2096" s="33">
        <f>IF(Table2[[#This Row],[TT]]&lt;1,"",COUNT(A$2:A2095)+1)</f>
        <v>2061</v>
      </c>
      <c r="B2096" s="34" t="s">
        <v>2267</v>
      </c>
      <c r="C2096" s="35">
        <v>1</v>
      </c>
      <c r="D2096" s="35" t="s">
        <v>206</v>
      </c>
      <c r="E20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6" s="36" t="str">
        <f>IF(Table2[[#This Row],[M1A]]="","",Table2[[#This Row],[M1A]]-Table2[[#This Row],[AWAL]])</f>
        <v/>
      </c>
      <c r="I2096" s="36" t="str">
        <f>IF(Table2[[#This Row],[M2A]]="","",SUM(Table2[[#This Row],[M2A]]-(IF(Table2[[#This Row],[M1A]]="",Table2[[#This Row],[AWAL]],Table2[[#This Row],[M1A]]))))</f>
        <v/>
      </c>
      <c r="J2096" s="37"/>
      <c r="K20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7" spans="1:15">
      <c r="A2097" s="33">
        <f>IF(Table2[[#This Row],[TT]]&lt;1,"",COUNT(A$2:A2096)+1)</f>
        <v>2062</v>
      </c>
      <c r="B2097" s="34" t="s">
        <v>2268</v>
      </c>
      <c r="C2097" s="35">
        <v>2</v>
      </c>
      <c r="D2097" s="35" t="s">
        <v>206</v>
      </c>
      <c r="E20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97" s="36" t="str">
        <f>IF(Table2[[#This Row],[M1A]]="","",Table2[[#This Row],[M1A]]-Table2[[#This Row],[AWAL]])</f>
        <v/>
      </c>
      <c r="I2097" s="36" t="str">
        <f>IF(Table2[[#This Row],[M2A]]="","",SUM(Table2[[#This Row],[M2A]]-(IF(Table2[[#This Row],[M1A]]="",Table2[[#This Row],[AWAL]],Table2[[#This Row],[M1A]]))))</f>
        <v/>
      </c>
      <c r="J2097" s="37"/>
      <c r="K20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8" spans="1:15">
      <c r="A2098" s="33">
        <f>IF(Table2[[#This Row],[TT]]&lt;1,"",COUNT(A$2:A2097)+1)</f>
        <v>2063</v>
      </c>
      <c r="B2098" s="34" t="s">
        <v>2269</v>
      </c>
      <c r="C2098" s="35">
        <v>1</v>
      </c>
      <c r="D2098" s="35" t="s">
        <v>206</v>
      </c>
      <c r="E20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8" s="36" t="str">
        <f>IF(Table2[[#This Row],[M1A]]="","",Table2[[#This Row],[M1A]]-Table2[[#This Row],[AWAL]])</f>
        <v/>
      </c>
      <c r="I2098" s="36" t="str">
        <f>IF(Table2[[#This Row],[M2A]]="","",SUM(Table2[[#This Row],[M2A]]-(IF(Table2[[#This Row],[M1A]]="",Table2[[#This Row],[AWAL]],Table2[[#This Row],[M1A]]))))</f>
        <v/>
      </c>
      <c r="J2098" s="37"/>
      <c r="K20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099" spans="1:15">
      <c r="A2099" s="33">
        <f>IF(Table2[[#This Row],[TT]]&lt;1,"",COUNT(A$2:A2098)+1)</f>
        <v>2064</v>
      </c>
      <c r="B2099" s="34" t="s">
        <v>2270</v>
      </c>
      <c r="C2099" s="35">
        <v>1</v>
      </c>
      <c r="D2099" s="35" t="s">
        <v>206</v>
      </c>
      <c r="E20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9" s="36" t="str">
        <f>IF(Table2[[#This Row],[M1A]]="","",Table2[[#This Row],[M1A]]-Table2[[#This Row],[AWAL]])</f>
        <v/>
      </c>
      <c r="I2099" s="36" t="str">
        <f>IF(Table2[[#This Row],[M2A]]="","",SUM(Table2[[#This Row],[M2A]]-(IF(Table2[[#This Row],[M1A]]="",Table2[[#This Row],[AWAL]],Table2[[#This Row],[M1A]]))))</f>
        <v/>
      </c>
      <c r="J2099" s="37"/>
      <c r="K20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0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0" spans="1:15">
      <c r="A2100" s="33">
        <f>IF(Table2[[#This Row],[TT]]&lt;1,"",COUNT(A$2:A2099)+1)</f>
        <v>2065</v>
      </c>
      <c r="B2100" s="34" t="s">
        <v>2271</v>
      </c>
      <c r="C2100" s="35">
        <v>3</v>
      </c>
      <c r="D2100" s="35" t="s">
        <v>206</v>
      </c>
      <c r="E21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00" s="36" t="str">
        <f>IF(Table2[[#This Row],[M1A]]="","",Table2[[#This Row],[M1A]]-Table2[[#This Row],[AWAL]])</f>
        <v/>
      </c>
      <c r="I2100" s="36" t="str">
        <f>IF(Table2[[#This Row],[M2A]]="","",SUM(Table2[[#This Row],[M2A]]-(IF(Table2[[#This Row],[M1A]]="",Table2[[#This Row],[AWAL]],Table2[[#This Row],[M1A]]))))</f>
        <v/>
      </c>
      <c r="J2100" s="37"/>
      <c r="K21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1" spans="1:15">
      <c r="A2101" s="33">
        <f>IF(Table2[[#This Row],[TT]]&lt;1,"",COUNT(A$2:A2100)+1)</f>
        <v>2066</v>
      </c>
      <c r="B2101" s="34" t="s">
        <v>2272</v>
      </c>
      <c r="C2101" s="35">
        <v>2</v>
      </c>
      <c r="D2101" s="35" t="s">
        <v>206</v>
      </c>
      <c r="E21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01" s="36" t="str">
        <f>IF(Table2[[#This Row],[M1A]]="","",Table2[[#This Row],[M1A]]-Table2[[#This Row],[AWAL]])</f>
        <v/>
      </c>
      <c r="I2101" s="36" t="str">
        <f>IF(Table2[[#This Row],[M2A]]="","",SUM(Table2[[#This Row],[M2A]]-(IF(Table2[[#This Row],[M1A]]="",Table2[[#This Row],[AWAL]],Table2[[#This Row],[M1A]]))))</f>
        <v/>
      </c>
      <c r="J2101" s="37"/>
      <c r="K21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2" spans="1:15">
      <c r="A2102" s="33">
        <f>IF(Table2[[#This Row],[TT]]&lt;1,"",COUNT(A$2:A2101)+1)</f>
        <v>2067</v>
      </c>
      <c r="B2102" s="34" t="s">
        <v>2273</v>
      </c>
      <c r="C2102" s="35">
        <v>20</v>
      </c>
      <c r="D2102" s="35" t="s">
        <v>94</v>
      </c>
      <c r="E21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102" s="36" t="str">
        <f>IF(Table2[[#This Row],[M1A]]="","",Table2[[#This Row],[M1A]]-Table2[[#This Row],[AWAL]])</f>
        <v/>
      </c>
      <c r="I2102" s="36" t="str">
        <f>IF(Table2[[#This Row],[M2A]]="","",SUM(Table2[[#This Row],[M2A]]-(IF(Table2[[#This Row],[M1A]]="",Table2[[#This Row],[AWAL]],Table2[[#This Row],[M1A]]))))</f>
        <v/>
      </c>
      <c r="J2102" s="37"/>
      <c r="K21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3" spans="1:15">
      <c r="A2103" s="33">
        <f>IF(Table2[[#This Row],[TT]]&lt;1,"",COUNT(A$2:A2102)+1)</f>
        <v>2068</v>
      </c>
      <c r="B2103" s="34" t="s">
        <v>2274</v>
      </c>
      <c r="C2103" s="35">
        <v>22</v>
      </c>
      <c r="D2103" s="35" t="s">
        <v>2275</v>
      </c>
      <c r="E21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103" s="36" t="str">
        <f>IF(Table2[[#This Row],[M1A]]="","",Table2[[#This Row],[M1A]]-Table2[[#This Row],[AWAL]])</f>
        <v/>
      </c>
      <c r="I2103" s="36" t="str">
        <f>IF(Table2[[#This Row],[M2A]]="","",SUM(Table2[[#This Row],[M2A]]-(IF(Table2[[#This Row],[M1A]]="",Table2[[#This Row],[AWAL]],Table2[[#This Row],[M1A]]))))</f>
        <v/>
      </c>
      <c r="J2103" s="37"/>
      <c r="K21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4" spans="1:15">
      <c r="A2104" s="39">
        <f>IF(Table2[[#This Row],[TT]]&lt;1,"",COUNT(A$2:A2103)+1)</f>
        <v>2069</v>
      </c>
      <c r="B2104" s="34" t="s">
        <v>2276</v>
      </c>
      <c r="C2104" s="35">
        <v>51</v>
      </c>
      <c r="D2104" s="35" t="s">
        <v>1053</v>
      </c>
      <c r="E210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G2104" s="38" t="str">
        <f>IF(Table2[[#This Row],[M1A]]="","",Table2[[#This Row],[M1A]]-Table2[[#This Row],[AWAL]])</f>
        <v/>
      </c>
      <c r="I2104" s="38" t="str">
        <f>IF(Table2[[#This Row],[M2A]]="","",SUM(Table2[[#This Row],[M2A]]-(IF(Table2[[#This Row],[M1A]]="",Table2[[#This Row],[AWAL]],Table2[[#This Row],[M1A]]))))</f>
        <v/>
      </c>
      <c r="J2104" s="40"/>
      <c r="K210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104" s="38"/>
      <c r="M210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5" spans="1:15">
      <c r="A2105" s="33">
        <f>IF(Table2[[#This Row],[TT]]&lt;1,"",COUNT(A$2:A2104)+1)</f>
        <v>2070</v>
      </c>
      <c r="B2105" s="34" t="s">
        <v>2277</v>
      </c>
      <c r="C2105" s="35">
        <v>34</v>
      </c>
      <c r="D2105" s="35" t="s">
        <v>244</v>
      </c>
      <c r="E21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2105" s="36" t="str">
        <f>IF(Table2[[#This Row],[M1A]]="","",Table2[[#This Row],[M1A]]-Table2[[#This Row],[AWAL]])</f>
        <v/>
      </c>
      <c r="I2105" s="36" t="str">
        <f>IF(Table2[[#This Row],[M2A]]="","",SUM(Table2[[#This Row],[M2A]]-(IF(Table2[[#This Row],[M1A]]="",Table2[[#This Row],[AWAL]],Table2[[#This Row],[M1A]]))))</f>
        <v/>
      </c>
      <c r="J2105" s="37"/>
      <c r="K21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6" spans="1:15">
      <c r="A2106" s="33">
        <f>IF(Table2[[#This Row],[TT]]&lt;1,"",COUNT(A$2:A2105)+1)</f>
        <v>2071</v>
      </c>
      <c r="B2106" s="34" t="s">
        <v>2278</v>
      </c>
      <c r="C2106" s="35">
        <v>62</v>
      </c>
      <c r="D2106" s="35" t="s">
        <v>244</v>
      </c>
      <c r="E21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2106" s="36" t="str">
        <f>IF(Table2[[#This Row],[M1A]]="","",Table2[[#This Row],[M1A]]-Table2[[#This Row],[AWAL]])</f>
        <v/>
      </c>
      <c r="I2106" s="36" t="str">
        <f>IF(Table2[[#This Row],[M2A]]="","",SUM(Table2[[#This Row],[M2A]]-(IF(Table2[[#This Row],[M1A]]="",Table2[[#This Row],[AWAL]],Table2[[#This Row],[M1A]]))))</f>
        <v/>
      </c>
      <c r="J2106" s="37"/>
      <c r="K21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7" spans="1:15">
      <c r="A2107" s="33">
        <f>IF(Table2[[#This Row],[TT]]&lt;1,"",COUNT(A$2:A2106)+1)</f>
        <v>2072</v>
      </c>
      <c r="B2107" s="34" t="s">
        <v>2279</v>
      </c>
      <c r="C2107" s="35">
        <v>31</v>
      </c>
      <c r="D2107" s="35" t="s">
        <v>244</v>
      </c>
      <c r="E21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107" s="36" t="str">
        <f>IF(Table2[[#This Row],[M1A]]="","",Table2[[#This Row],[M1A]]-Table2[[#This Row],[AWAL]])</f>
        <v/>
      </c>
      <c r="I2107" s="36" t="str">
        <f>IF(Table2[[#This Row],[M2A]]="","",SUM(Table2[[#This Row],[M2A]]-(IF(Table2[[#This Row],[M1A]]="",Table2[[#This Row],[AWAL]],Table2[[#This Row],[M1A]]))))</f>
        <v/>
      </c>
      <c r="J2107" s="37"/>
      <c r="K21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8" spans="1:15">
      <c r="A2108" s="33">
        <f>IF(Table2[[#This Row],[TT]]&lt;1,"",COUNT(A$2:A2107)+1)</f>
        <v>2073</v>
      </c>
      <c r="B2108" s="34" t="s">
        <v>2280</v>
      </c>
      <c r="C2108" s="35">
        <v>18</v>
      </c>
      <c r="D2108" s="35" t="s">
        <v>86</v>
      </c>
      <c r="E21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108" s="36" t="str">
        <f>IF(Table2[[#This Row],[M1A]]="","",Table2[[#This Row],[M1A]]-Table2[[#This Row],[AWAL]])</f>
        <v/>
      </c>
      <c r="I2108" s="36" t="str">
        <f>IF(Table2[[#This Row],[M2A]]="","",SUM(Table2[[#This Row],[M2A]]-(IF(Table2[[#This Row],[M1A]]="",Table2[[#This Row],[AWAL]],Table2[[#This Row],[M1A]]))))</f>
        <v/>
      </c>
      <c r="J2108" s="37"/>
      <c r="K21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09" spans="1:15">
      <c r="A2109" s="33">
        <f>IF(Table2[[#This Row],[TT]]&lt;1,"",COUNT(A$2:A2108)+1)</f>
        <v>2074</v>
      </c>
      <c r="B2109" s="34" t="s">
        <v>2281</v>
      </c>
      <c r="C2109" s="35">
        <v>9</v>
      </c>
      <c r="D2109" s="35" t="s">
        <v>86</v>
      </c>
      <c r="E21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09" s="36" t="str">
        <f>IF(Table2[[#This Row],[M1A]]="","",Table2[[#This Row],[M1A]]-Table2[[#This Row],[AWAL]])</f>
        <v/>
      </c>
      <c r="I2109" s="36" t="str">
        <f>IF(Table2[[#This Row],[M2A]]="","",SUM(Table2[[#This Row],[M2A]]-(IF(Table2[[#This Row],[M1A]]="",Table2[[#This Row],[AWAL]],Table2[[#This Row],[M1A]]))))</f>
        <v/>
      </c>
      <c r="J2109" s="37"/>
      <c r="K21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0" spans="1:15">
      <c r="A2110" s="33">
        <f>IF(Table2[[#This Row],[TT]]&lt;1,"",COUNT(A$2:A2109)+1)</f>
        <v>2075</v>
      </c>
      <c r="B2110" s="34" t="s">
        <v>2282</v>
      </c>
      <c r="C2110" s="35">
        <v>24</v>
      </c>
      <c r="D2110" s="35" t="s">
        <v>19</v>
      </c>
      <c r="E21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110" s="36" t="str">
        <f>IF(Table2[[#This Row],[M1A]]="","",Table2[[#This Row],[M1A]]-Table2[[#This Row],[AWAL]])</f>
        <v/>
      </c>
      <c r="I2110" s="36" t="str">
        <f>IF(Table2[[#This Row],[M2A]]="","",SUM(Table2[[#This Row],[M2A]]-(IF(Table2[[#This Row],[M1A]]="",Table2[[#This Row],[AWAL]],Table2[[#This Row],[M1A]]))))</f>
        <v/>
      </c>
      <c r="J2110" s="37"/>
      <c r="K21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1" spans="1:15">
      <c r="A2111" s="33">
        <f>IF(Table2[[#This Row],[TT]]&lt;1,"",COUNT(A$2:A2110)+1)</f>
        <v>2076</v>
      </c>
      <c r="B2111" s="34" t="s">
        <v>2283</v>
      </c>
      <c r="C2111" s="35">
        <v>12</v>
      </c>
      <c r="D2111" s="35" t="s">
        <v>1138</v>
      </c>
      <c r="E21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11" s="36" t="str">
        <f>IF(Table2[[#This Row],[M1A]]="","",Table2[[#This Row],[M1A]]-Table2[[#This Row],[AWAL]])</f>
        <v/>
      </c>
      <c r="I2111" s="36" t="str">
        <f>IF(Table2[[#This Row],[M2A]]="","",SUM(Table2[[#This Row],[M2A]]-(IF(Table2[[#This Row],[M1A]]="",Table2[[#This Row],[AWAL]],Table2[[#This Row],[M1A]]))))</f>
        <v/>
      </c>
      <c r="J2111" s="37"/>
      <c r="K21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2" spans="1:15">
      <c r="A2112" s="33">
        <f>IF(Table2[[#This Row],[TT]]&lt;1,"",COUNT(A$2:A2111)+1)</f>
        <v>2077</v>
      </c>
      <c r="B2112" s="34" t="s">
        <v>2284</v>
      </c>
      <c r="C2112" s="35">
        <v>2</v>
      </c>
      <c r="D2112" s="35" t="s">
        <v>909</v>
      </c>
      <c r="E21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12" s="36" t="str">
        <f>IF(Table2[[#This Row],[M1A]]="","",Table2[[#This Row],[M1A]]-Table2[[#This Row],[AWAL]])</f>
        <v/>
      </c>
      <c r="I2112" s="36" t="str">
        <f>IF(Table2[[#This Row],[M2A]]="","",SUM(Table2[[#This Row],[M2A]]-(IF(Table2[[#This Row],[M1A]]="",Table2[[#This Row],[AWAL]],Table2[[#This Row],[M1A]]))))</f>
        <v/>
      </c>
      <c r="J2112" s="37"/>
      <c r="K21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3" spans="1:15">
      <c r="A2113" s="33">
        <f>IF(Table2[[#This Row],[TT]]&lt;1,"",COUNT(A$2:A2112)+1)</f>
        <v>2078</v>
      </c>
      <c r="B2113" s="34" t="s">
        <v>2285</v>
      </c>
      <c r="C2113" s="35">
        <v>4</v>
      </c>
      <c r="D2113" s="35" t="s">
        <v>96</v>
      </c>
      <c r="E21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3" s="36" t="str">
        <f>IF(Table2[[#This Row],[M1A]]="","",Table2[[#This Row],[M1A]]-Table2[[#This Row],[AWAL]])</f>
        <v/>
      </c>
      <c r="I2113" s="36" t="str">
        <f>IF(Table2[[#This Row],[M2A]]="","",SUM(Table2[[#This Row],[M2A]]-(IF(Table2[[#This Row],[M1A]]="",Table2[[#This Row],[AWAL]],Table2[[#This Row],[M1A]]))))</f>
        <v/>
      </c>
      <c r="J2113" s="37"/>
      <c r="K21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4" spans="1:15">
      <c r="A2114" s="33">
        <f>IF(Table2[[#This Row],[TT]]&lt;1,"",COUNT(A$2:A2113)+1)</f>
        <v>2079</v>
      </c>
      <c r="B2114" s="34" t="s">
        <v>2286</v>
      </c>
      <c r="C2114" s="35">
        <v>2</v>
      </c>
      <c r="D2114" s="35" t="s">
        <v>252</v>
      </c>
      <c r="E21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14" s="36" t="str">
        <f>IF(Table2[[#This Row],[M1A]]="","",Table2[[#This Row],[M1A]]-Table2[[#This Row],[AWAL]])</f>
        <v/>
      </c>
      <c r="I2114" s="36" t="str">
        <f>IF(Table2[[#This Row],[M2A]]="","",SUM(Table2[[#This Row],[M2A]]-(IF(Table2[[#This Row],[M1A]]="",Table2[[#This Row],[AWAL]],Table2[[#This Row],[M1A]]))))</f>
        <v/>
      </c>
      <c r="J2114" s="37"/>
      <c r="K21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5" spans="1:15">
      <c r="A2115" s="33">
        <f>IF(Table2[[#This Row],[TT]]&lt;1,"",COUNT(A$2:A2114)+1)</f>
        <v>2080</v>
      </c>
      <c r="B2115" s="34" t="s">
        <v>2287</v>
      </c>
      <c r="C2115" s="35">
        <v>4</v>
      </c>
      <c r="D2115" s="35" t="s">
        <v>2288</v>
      </c>
      <c r="E21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5" s="36" t="str">
        <f>IF(Table2[[#This Row],[M1A]]="","",Table2[[#This Row],[M1A]]-Table2[[#This Row],[AWAL]])</f>
        <v/>
      </c>
      <c r="I2115" s="36" t="str">
        <f>IF(Table2[[#This Row],[M2A]]="","",SUM(Table2[[#This Row],[M2A]]-(IF(Table2[[#This Row],[M1A]]="",Table2[[#This Row],[AWAL]],Table2[[#This Row],[M1A]]))))</f>
        <v/>
      </c>
      <c r="J2115" s="37"/>
      <c r="K21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6" spans="1:15">
      <c r="A2116" s="33">
        <f>IF(Table2[[#This Row],[TT]]&lt;1,"",COUNT(A$2:A2115)+1)</f>
        <v>2081</v>
      </c>
      <c r="B2116" s="34" t="s">
        <v>2289</v>
      </c>
      <c r="C2116" s="35">
        <v>3</v>
      </c>
      <c r="D2116" s="35" t="s">
        <v>67</v>
      </c>
      <c r="E21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16" s="36" t="str">
        <f>IF(Table2[[#This Row],[M1A]]="","",Table2[[#This Row],[M1A]]-Table2[[#This Row],[AWAL]])</f>
        <v/>
      </c>
      <c r="I2116" s="36" t="str">
        <f>IF(Table2[[#This Row],[M2A]]="","",SUM(Table2[[#This Row],[M2A]]-(IF(Table2[[#This Row],[M1A]]="",Table2[[#This Row],[AWAL]],Table2[[#This Row],[M1A]]))))</f>
        <v/>
      </c>
      <c r="J2116" s="37"/>
      <c r="K21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7" spans="1:15">
      <c r="A2117" s="33">
        <f>IF(Table2[[#This Row],[TT]]&lt;1,"",COUNT(A$2:A2116)+1)</f>
        <v>2082</v>
      </c>
      <c r="B2117" s="34" t="s">
        <v>2290</v>
      </c>
      <c r="C2117" s="35">
        <v>6</v>
      </c>
      <c r="D2117" s="35" t="s">
        <v>45</v>
      </c>
      <c r="E21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17" s="36" t="str">
        <f>IF(Table2[[#This Row],[M1A]]="","",Table2[[#This Row],[M1A]]-Table2[[#This Row],[AWAL]])</f>
        <v/>
      </c>
      <c r="I2117" s="36" t="str">
        <f>IF(Table2[[#This Row],[M2A]]="","",SUM(Table2[[#This Row],[M2A]]-(IF(Table2[[#This Row],[M1A]]="",Table2[[#This Row],[AWAL]],Table2[[#This Row],[M1A]]))))</f>
        <v/>
      </c>
      <c r="J2117" s="37"/>
      <c r="K21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8" spans="1:15">
      <c r="A2118" s="33">
        <f>IF(Table2[[#This Row],[TT]]&lt;1,"",COUNT(A$2:A2117)+1)</f>
        <v>2083</v>
      </c>
      <c r="B2118" s="34" t="s">
        <v>2605</v>
      </c>
      <c r="C2118" s="35">
        <v>1</v>
      </c>
      <c r="D2118" s="35">
        <v>600</v>
      </c>
      <c r="E21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8" s="36" t="str">
        <f>IF(Table2[[#This Row],[M1A]]="","",Table2[[#This Row],[M1A]]-Table2[[#This Row],[AWAL]])</f>
        <v/>
      </c>
      <c r="I2118" s="36" t="str">
        <f>IF(Table2[[#This Row],[M2A]]="","",SUM(Table2[[#This Row],[M2A]]-(IF(Table2[[#This Row],[M1A]]="",Table2[[#This Row],[AWAL]],Table2[[#This Row],[M1A]]))))</f>
        <v/>
      </c>
      <c r="J2118" s="37"/>
      <c r="K21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19" spans="1:15">
      <c r="A2119" s="33">
        <f>IF(Table2[[#This Row],[TT]]&lt;1,"",COUNT(A$2:A2118)+1)</f>
        <v>2084</v>
      </c>
      <c r="B2119" s="34" t="s">
        <v>2667</v>
      </c>
      <c r="C2119" s="35">
        <v>2</v>
      </c>
      <c r="D2119" s="35">
        <v>5000</v>
      </c>
      <c r="E21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19" s="36" t="str">
        <f>IF(Table2[[#This Row],[M1A]]="","",Table2[[#This Row],[M1A]]-Table2[[#This Row],[AWAL]])</f>
        <v/>
      </c>
      <c r="I2119" s="36" t="str">
        <f>IF(Table2[[#This Row],[M2A]]="","",SUM(Table2[[#This Row],[M2A]]-(IF(Table2[[#This Row],[M1A]]="",Table2[[#This Row],[AWAL]],Table2[[#This Row],[M1A]]))))</f>
        <v/>
      </c>
      <c r="J2119" s="37"/>
      <c r="K21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0" spans="1:15">
      <c r="A2120" s="33">
        <f>IF(Table2[[#This Row],[TT]]&lt;1,"",COUNT(A$2:A2119)+1)</f>
        <v>2085</v>
      </c>
      <c r="B2120" s="34" t="s">
        <v>2291</v>
      </c>
      <c r="C2120" s="35">
        <v>2</v>
      </c>
      <c r="D2120" s="35">
        <v>5000</v>
      </c>
      <c r="E21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20" s="36" t="str">
        <f>IF(Table2[[#This Row],[M1A]]="","",Table2[[#This Row],[M1A]]-Table2[[#This Row],[AWAL]])</f>
        <v/>
      </c>
      <c r="I2120" s="36" t="str">
        <f>IF(Table2[[#This Row],[M2A]]="","",SUM(Table2[[#This Row],[M2A]]-(IF(Table2[[#This Row],[M1A]]="",Table2[[#This Row],[AWAL]],Table2[[#This Row],[M1A]]))))</f>
        <v/>
      </c>
      <c r="J2120" s="37"/>
      <c r="K21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1" spans="1:15">
      <c r="A2121" s="33">
        <f>IF(Table2[[#This Row],[TT]]&lt;1,"",COUNT(A$2:A2120)+1)</f>
        <v>2086</v>
      </c>
      <c r="B2121" s="34" t="s">
        <v>2292</v>
      </c>
      <c r="C2121" s="35">
        <v>3</v>
      </c>
      <c r="D2121" s="35">
        <v>5000</v>
      </c>
      <c r="E21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21" s="36" t="str">
        <f>IF(Table2[[#This Row],[M1A]]="","",Table2[[#This Row],[M1A]]-Table2[[#This Row],[AWAL]])</f>
        <v/>
      </c>
      <c r="I2121" s="36" t="str">
        <f>IF(Table2[[#This Row],[M2A]]="","",SUM(Table2[[#This Row],[M2A]]-(IF(Table2[[#This Row],[M1A]]="",Table2[[#This Row],[AWAL]],Table2[[#This Row],[M1A]]))))</f>
        <v/>
      </c>
      <c r="J2121" s="37"/>
      <c r="K21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2" spans="1:15">
      <c r="A2122" s="33">
        <f>IF(Table2[[#This Row],[TT]]&lt;1,"",COUNT(A$2:A2121)+1)</f>
        <v>2087</v>
      </c>
      <c r="B2122" s="34" t="s">
        <v>2293</v>
      </c>
      <c r="C2122" s="35">
        <v>2</v>
      </c>
      <c r="D2122" s="35">
        <v>5000</v>
      </c>
      <c r="E21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22" s="36" t="str">
        <f>IF(Table2[[#This Row],[M1A]]="","",Table2[[#This Row],[M1A]]-Table2[[#This Row],[AWAL]])</f>
        <v/>
      </c>
      <c r="I2122" s="36" t="str">
        <f>IF(Table2[[#This Row],[M2A]]="","",SUM(Table2[[#This Row],[M2A]]-(IF(Table2[[#This Row],[M1A]]="",Table2[[#This Row],[AWAL]],Table2[[#This Row],[M1A]]))))</f>
        <v/>
      </c>
      <c r="J2122" s="37"/>
      <c r="K21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3" spans="1:15">
      <c r="A2123" s="33">
        <f>IF(Table2[[#This Row],[TT]]&lt;1,"",COUNT(A$2:A2122)+1)</f>
        <v>2088</v>
      </c>
      <c r="B2123" s="34" t="s">
        <v>2294</v>
      </c>
      <c r="C2123" s="35">
        <v>4</v>
      </c>
      <c r="D2123" s="35">
        <v>5000</v>
      </c>
      <c r="E21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23" s="36" t="str">
        <f>IF(Table2[[#This Row],[M1A]]="","",Table2[[#This Row],[M1A]]-Table2[[#This Row],[AWAL]])</f>
        <v/>
      </c>
      <c r="I2123" s="36" t="str">
        <f>IF(Table2[[#This Row],[M2A]]="","",SUM(Table2[[#This Row],[M2A]]-(IF(Table2[[#This Row],[M1A]]="",Table2[[#This Row],[AWAL]],Table2[[#This Row],[M1A]]))))</f>
        <v/>
      </c>
      <c r="J2123" s="37"/>
      <c r="K21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4" spans="1:15">
      <c r="A2124" s="33">
        <f>IF(Table2[[#This Row],[TT]]&lt;1,"",COUNT(A$2:A2123)+1)</f>
        <v>2089</v>
      </c>
      <c r="B2124" s="41" t="s">
        <v>2295</v>
      </c>
      <c r="C2124" s="42">
        <v>15</v>
      </c>
      <c r="D2124" s="42">
        <v>6000</v>
      </c>
      <c r="E21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124" s="36" t="str">
        <f>IF(Table2[[#This Row],[M1A]]="","",Table2[[#This Row],[M1A]]-Table2[[#This Row],[AWAL]])</f>
        <v/>
      </c>
      <c r="I2124" s="36" t="str">
        <f>IF(Table2[[#This Row],[M2A]]="","",SUM(Table2[[#This Row],[M2A]]-(IF(Table2[[#This Row],[M1A]]="",Table2[[#This Row],[AWAL]],Table2[[#This Row],[M1A]]))))</f>
        <v/>
      </c>
      <c r="J2124" s="37"/>
      <c r="K21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5" spans="1:15">
      <c r="A2125" s="33">
        <f>IF(Table2[[#This Row],[TT]]&lt;1,"",COUNT(A$2:A2124)+1)</f>
        <v>2090</v>
      </c>
      <c r="B2125" s="34" t="s">
        <v>2296</v>
      </c>
      <c r="C2125" s="35">
        <v>33</v>
      </c>
      <c r="D2125" s="35">
        <v>6000</v>
      </c>
      <c r="E21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2125" s="36" t="str">
        <f>IF(Table2[[#This Row],[M1A]]="","",Table2[[#This Row],[M1A]]-Table2[[#This Row],[AWAL]])</f>
        <v/>
      </c>
      <c r="I2125" s="36" t="str">
        <f>IF(Table2[[#This Row],[M2A]]="","",SUM(Table2[[#This Row],[M2A]]-(IF(Table2[[#This Row],[M1A]]="",Table2[[#This Row],[AWAL]],Table2[[#This Row],[M1A]]))))</f>
        <v/>
      </c>
      <c r="J2125" s="37"/>
      <c r="K21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6" spans="1:15">
      <c r="A2126" s="33">
        <f>IF(Table2[[#This Row],[TT]]&lt;1,"",COUNT(A$2:A2125)+1)</f>
        <v>2091</v>
      </c>
      <c r="B2126" s="34" t="s">
        <v>2297</v>
      </c>
      <c r="C2126" s="35">
        <v>20</v>
      </c>
      <c r="D2126" s="35">
        <v>6000</v>
      </c>
      <c r="E21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126" s="36" t="str">
        <f>IF(Table2[[#This Row],[M1A]]="","",Table2[[#This Row],[M1A]]-Table2[[#This Row],[AWAL]])</f>
        <v/>
      </c>
      <c r="I2126" s="36" t="str">
        <f>IF(Table2[[#This Row],[M2A]]="","",SUM(Table2[[#This Row],[M2A]]-(IF(Table2[[#This Row],[M1A]]="",Table2[[#This Row],[AWAL]],Table2[[#This Row],[M1A]]))))</f>
        <v/>
      </c>
      <c r="J2126" s="37"/>
      <c r="K21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7" spans="1:15">
      <c r="A2127" s="33">
        <f>IF(Table2[[#This Row],[TT]]&lt;1,"",COUNT(A$2:A2126)+1)</f>
        <v>2092</v>
      </c>
      <c r="B2127" s="34" t="s">
        <v>2298</v>
      </c>
      <c r="C2127" s="35">
        <v>1</v>
      </c>
      <c r="D2127" s="35" t="s">
        <v>400</v>
      </c>
      <c r="E21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7" s="36" t="str">
        <f>IF(Table2[[#This Row],[M1A]]="","",Table2[[#This Row],[M1A]]-Table2[[#This Row],[AWAL]])</f>
        <v/>
      </c>
      <c r="I2127" s="36" t="str">
        <f>IF(Table2[[#This Row],[M2A]]="","",SUM(Table2[[#This Row],[M2A]]-(IF(Table2[[#This Row],[M1A]]="",Table2[[#This Row],[AWAL]],Table2[[#This Row],[M1A]]))))</f>
        <v/>
      </c>
      <c r="J2127" s="37"/>
      <c r="K21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8" spans="1:15">
      <c r="A2128" s="33">
        <f>IF(Table2[[#This Row],[TT]]&lt;1,"",COUNT(A$2:A2127)+1)</f>
        <v>2093</v>
      </c>
      <c r="B2128" s="41" t="s">
        <v>2299</v>
      </c>
      <c r="C2128" s="42">
        <v>16</v>
      </c>
      <c r="D2128" s="42">
        <v>500</v>
      </c>
      <c r="E21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128" s="36" t="str">
        <f>IF(Table2[[#This Row],[M1A]]="","",Table2[[#This Row],[M1A]]-Table2[[#This Row],[AWAL]])</f>
        <v/>
      </c>
      <c r="I2128" s="36" t="str">
        <f>IF(Table2[[#This Row],[M2A]]="","",SUM(Table2[[#This Row],[M2A]]-(IF(Table2[[#This Row],[M1A]]="",Table2[[#This Row],[AWAL]],Table2[[#This Row],[M1A]]))))</f>
        <v/>
      </c>
      <c r="J2128" s="37"/>
      <c r="K21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29" spans="1:15">
      <c r="A2129" s="33">
        <f>IF(Table2[[#This Row],[TT]]&lt;1,"",COUNT(A$2:A2128)+1)</f>
        <v>2094</v>
      </c>
      <c r="B2129" s="41" t="s">
        <v>2300</v>
      </c>
      <c r="C2129" s="42">
        <v>7</v>
      </c>
      <c r="D2129" s="42">
        <v>300</v>
      </c>
      <c r="E21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29" s="36" t="str">
        <f>IF(Table2[[#This Row],[M1A]]="","",Table2[[#This Row],[M1A]]-Table2[[#This Row],[AWAL]])</f>
        <v/>
      </c>
      <c r="I2129" s="36" t="str">
        <f>IF(Table2[[#This Row],[M2A]]="","",SUM(Table2[[#This Row],[M2A]]-(IF(Table2[[#This Row],[M1A]]="",Table2[[#This Row],[AWAL]],Table2[[#This Row],[M1A]]))))</f>
        <v/>
      </c>
      <c r="J2129" s="37"/>
      <c r="K21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0" spans="1:15">
      <c r="A2130" s="33">
        <f>IF(Table2[[#This Row],[TT]]&lt;1,"",COUNT(A$2:A2129)+1)</f>
        <v>2095</v>
      </c>
      <c r="B2130" s="34" t="s">
        <v>2301</v>
      </c>
      <c r="C2130" s="35">
        <v>1</v>
      </c>
      <c r="D2130" s="35" t="s">
        <v>1177</v>
      </c>
      <c r="E21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0" s="36" t="str">
        <f>IF(Table2[[#This Row],[M1A]]="","",Table2[[#This Row],[M1A]]-Table2[[#This Row],[AWAL]])</f>
        <v/>
      </c>
      <c r="I2130" s="36" t="str">
        <f>IF(Table2[[#This Row],[M2A]]="","",SUM(Table2[[#This Row],[M2A]]-(IF(Table2[[#This Row],[M1A]]="",Table2[[#This Row],[AWAL]],Table2[[#This Row],[M1A]]))))</f>
        <v/>
      </c>
      <c r="J2130" s="37"/>
      <c r="K21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1" spans="1:15">
      <c r="A2131" s="33">
        <f>IF(Table2[[#This Row],[TT]]&lt;1,"",COUNT(A$2:A2130)+1)</f>
        <v>2096</v>
      </c>
      <c r="B2131" s="34" t="s">
        <v>2302</v>
      </c>
      <c r="C2131" s="35">
        <v>1</v>
      </c>
      <c r="D2131" s="35" t="s">
        <v>186</v>
      </c>
      <c r="E21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1" s="36" t="str">
        <f>IF(Table2[[#This Row],[M1A]]="","",Table2[[#This Row],[M1A]]-Table2[[#This Row],[AWAL]])</f>
        <v/>
      </c>
      <c r="I2131" s="36" t="str">
        <f>IF(Table2[[#This Row],[M2A]]="","",SUM(Table2[[#This Row],[M2A]]-(IF(Table2[[#This Row],[M1A]]="",Table2[[#This Row],[AWAL]],Table2[[#This Row],[M1A]]))))</f>
        <v/>
      </c>
      <c r="J2131" s="37"/>
      <c r="K21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2" spans="1:15">
      <c r="A2132" s="33">
        <f>IF(Table2[[#This Row],[TT]]&lt;1,"",COUNT(A$2:A2131)+1)</f>
        <v>2097</v>
      </c>
      <c r="B2132" s="34" t="s">
        <v>2612</v>
      </c>
      <c r="C2132" s="35">
        <v>37</v>
      </c>
      <c r="D2132" s="35">
        <v>2000</v>
      </c>
      <c r="E21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132" s="36" t="str">
        <f>IF(Table2[[#This Row],[M1A]]="","",Table2[[#This Row],[M1A]]-Table2[[#This Row],[AWAL]])</f>
        <v/>
      </c>
      <c r="I2132" s="36" t="str">
        <f>IF(Table2[[#This Row],[M2A]]="","",SUM(Table2[[#This Row],[M2A]]-(IF(Table2[[#This Row],[M1A]]="",Table2[[#This Row],[AWAL]],Table2[[#This Row],[M1A]]))))</f>
        <v/>
      </c>
      <c r="J2132" s="37"/>
      <c r="K21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3" spans="1:15">
      <c r="A2133" s="33">
        <f>IF(Table2[[#This Row],[TT]]&lt;1,"",COUNT(A$2:A2132)+1)</f>
        <v>2098</v>
      </c>
      <c r="B2133" s="34" t="s">
        <v>2611</v>
      </c>
      <c r="C2133" s="35">
        <v>33</v>
      </c>
      <c r="D2133" s="35">
        <v>2000</v>
      </c>
      <c r="E21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2133" s="36" t="str">
        <f>IF(Table2[[#This Row],[M1A]]="","",Table2[[#This Row],[M1A]]-Table2[[#This Row],[AWAL]])</f>
        <v/>
      </c>
      <c r="I2133" s="36" t="str">
        <f>IF(Table2[[#This Row],[M2A]]="","",SUM(Table2[[#This Row],[M2A]]-(IF(Table2[[#This Row],[M1A]]="",Table2[[#This Row],[AWAL]],Table2[[#This Row],[M1A]]))))</f>
        <v/>
      </c>
      <c r="J2133" s="37"/>
      <c r="K21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4" spans="1:15">
      <c r="A2134" s="33">
        <f>IF(Table2[[#This Row],[TT]]&lt;1,"",COUNT(A$2:A2133)+1)</f>
        <v>2099</v>
      </c>
      <c r="B2134" s="34" t="s">
        <v>2303</v>
      </c>
      <c r="C2134" s="35">
        <v>1</v>
      </c>
      <c r="D2134" s="35" t="s">
        <v>400</v>
      </c>
      <c r="E21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4" s="36" t="str">
        <f>IF(Table2[[#This Row],[M1A]]="","",Table2[[#This Row],[M1A]]-Table2[[#This Row],[AWAL]])</f>
        <v/>
      </c>
      <c r="I2134" s="36" t="str">
        <f>IF(Table2[[#This Row],[M2A]]="","",SUM(Table2[[#This Row],[M2A]]-(IF(Table2[[#This Row],[M1A]]="",Table2[[#This Row],[AWAL]],Table2[[#This Row],[M1A]]))))</f>
        <v/>
      </c>
      <c r="J2134" s="37"/>
      <c r="K21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5" spans="1:15">
      <c r="A2135" s="33">
        <f>IF(Table2[[#This Row],[TT]]&lt;1,"",COUNT(A$2:A2134)+1)</f>
        <v>2100</v>
      </c>
      <c r="B2135" s="34" t="s">
        <v>2304</v>
      </c>
      <c r="C2135" s="35">
        <v>1</v>
      </c>
      <c r="D2135" s="35" t="s">
        <v>400</v>
      </c>
      <c r="E21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5" s="36" t="str">
        <f>IF(Table2[[#This Row],[M1A]]="","",Table2[[#This Row],[M1A]]-Table2[[#This Row],[AWAL]])</f>
        <v/>
      </c>
      <c r="I2135" s="36" t="str">
        <f>IF(Table2[[#This Row],[M2A]]="","",SUM(Table2[[#This Row],[M2A]]-(IF(Table2[[#This Row],[M1A]]="",Table2[[#This Row],[AWAL]],Table2[[#This Row],[M1A]]))))</f>
        <v/>
      </c>
      <c r="J2135" s="37"/>
      <c r="K21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6" spans="1:15">
      <c r="A2136" s="33">
        <f>IF(Table2[[#This Row],[TT]]&lt;1,"",COUNT(A$2:A2135)+1)</f>
        <v>2101</v>
      </c>
      <c r="B2136" s="34" t="s">
        <v>2305</v>
      </c>
      <c r="C2136" s="35">
        <v>1</v>
      </c>
      <c r="D2136" s="35">
        <v>0</v>
      </c>
      <c r="E21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6" s="36" t="str">
        <f>IF(Table2[[#This Row],[M1A]]="","",Table2[[#This Row],[M1A]]-Table2[[#This Row],[AWAL]])</f>
        <v/>
      </c>
      <c r="I2136" s="36" t="str">
        <f>IF(Table2[[#This Row],[M2A]]="","",SUM(Table2[[#This Row],[M2A]]-(IF(Table2[[#This Row],[M1A]]="",Table2[[#This Row],[AWAL]],Table2[[#This Row],[M1A]]))))</f>
        <v/>
      </c>
      <c r="J2136" s="37"/>
      <c r="K21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7" spans="1:15">
      <c r="A2137" s="33">
        <f>IF(Table2[[#This Row],[TT]]&lt;1,"",COUNT(A$2:A2136)+1)</f>
        <v>2102</v>
      </c>
      <c r="B2137" s="34" t="s">
        <v>2306</v>
      </c>
      <c r="C2137" s="35">
        <v>4</v>
      </c>
      <c r="D2137" s="35">
        <v>0</v>
      </c>
      <c r="E21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37" s="36" t="str">
        <f>IF(Table2[[#This Row],[M1A]]="","",Table2[[#This Row],[M1A]]-Table2[[#This Row],[AWAL]])</f>
        <v/>
      </c>
      <c r="I2137" s="36" t="str">
        <f>IF(Table2[[#This Row],[M2A]]="","",SUM(Table2[[#This Row],[M2A]]-(IF(Table2[[#This Row],[M1A]]="",Table2[[#This Row],[AWAL]],Table2[[#This Row],[M1A]]))))</f>
        <v/>
      </c>
      <c r="J2137" s="37"/>
      <c r="K21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8" spans="1:15">
      <c r="A2138" s="33">
        <f>IF(Table2[[#This Row],[TT]]&lt;1,"",COUNT(A$2:A2137)+1)</f>
        <v>2103</v>
      </c>
      <c r="B2138" s="41" t="s">
        <v>2307</v>
      </c>
      <c r="C2138" s="42">
        <v>3</v>
      </c>
      <c r="D2138" s="42" t="s">
        <v>196</v>
      </c>
      <c r="E21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38" s="36" t="str">
        <f>IF(Table2[[#This Row],[M1A]]="","",Table2[[#This Row],[M1A]]-Table2[[#This Row],[AWAL]])</f>
        <v/>
      </c>
      <c r="I2138" s="36" t="str">
        <f>IF(Table2[[#This Row],[M2A]]="","",SUM(Table2[[#This Row],[M2A]]-(IF(Table2[[#This Row],[M1A]]="",Table2[[#This Row],[AWAL]],Table2[[#This Row],[M1A]]))))</f>
        <v/>
      </c>
      <c r="J2138" s="37"/>
      <c r="K21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39" spans="1:15">
      <c r="A2139" s="33">
        <f>IF(Table2[[#This Row],[TT]]&lt;1,"",COUNT(A$2:A2138)+1)</f>
        <v>2104</v>
      </c>
      <c r="B2139" s="34" t="s">
        <v>2308</v>
      </c>
      <c r="C2139" s="35">
        <v>1</v>
      </c>
      <c r="D2139" s="35" t="s">
        <v>78</v>
      </c>
      <c r="E21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9" s="36" t="str">
        <f>IF(Table2[[#This Row],[M1A]]="","",Table2[[#This Row],[M1A]]-Table2[[#This Row],[AWAL]])</f>
        <v/>
      </c>
      <c r="I2139" s="36" t="str">
        <f>IF(Table2[[#This Row],[M2A]]="","",SUM(Table2[[#This Row],[M2A]]-(IF(Table2[[#This Row],[M1A]]="",Table2[[#This Row],[AWAL]],Table2[[#This Row],[M1A]]))))</f>
        <v/>
      </c>
      <c r="J2139" s="37"/>
      <c r="K21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0" spans="1:15">
      <c r="A2140" s="33">
        <f>IF(Table2[[#This Row],[TT]]&lt;1,"",COUNT(A$2:A2139)+1)</f>
        <v>2105</v>
      </c>
      <c r="B2140" s="34" t="s">
        <v>2309</v>
      </c>
      <c r="C2140" s="35">
        <v>2</v>
      </c>
      <c r="D2140" s="35" t="s">
        <v>2310</v>
      </c>
      <c r="E21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40" s="36" t="str">
        <f>IF(Table2[[#This Row],[M1A]]="","",Table2[[#This Row],[M1A]]-Table2[[#This Row],[AWAL]])</f>
        <v/>
      </c>
      <c r="I2140" s="36" t="str">
        <f>IF(Table2[[#This Row],[M2A]]="","",SUM(Table2[[#This Row],[M2A]]-(IF(Table2[[#This Row],[M1A]]="",Table2[[#This Row],[AWAL]],Table2[[#This Row],[M1A]]))))</f>
        <v/>
      </c>
      <c r="J2140" s="37"/>
      <c r="K21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1" spans="1:15">
      <c r="A2141" s="33">
        <f>IF(Table2[[#This Row],[TT]]&lt;1,"",COUNT(A$2:A2140)+1)</f>
        <v>2106</v>
      </c>
      <c r="B2141" s="34" t="s">
        <v>2309</v>
      </c>
      <c r="C2141" s="35">
        <v>2</v>
      </c>
      <c r="D2141" s="35" t="s">
        <v>2310</v>
      </c>
      <c r="E21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41" s="36" t="str">
        <f>IF(Table2[[#This Row],[M1A]]="","",Table2[[#This Row],[M1A]]-Table2[[#This Row],[AWAL]])</f>
        <v/>
      </c>
      <c r="I2141" s="36" t="str">
        <f>IF(Table2[[#This Row],[M2A]]="","",SUM(Table2[[#This Row],[M2A]]-(IF(Table2[[#This Row],[M1A]]="",Table2[[#This Row],[AWAL]],Table2[[#This Row],[M1A]]))))</f>
        <v/>
      </c>
      <c r="J2141" s="37"/>
      <c r="K21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2" spans="1:15">
      <c r="A2142" s="33">
        <f>IF(Table2[[#This Row],[TT]]&lt;1,"",COUNT(A$2:A2141)+1)</f>
        <v>2107</v>
      </c>
      <c r="B2142" s="34" t="s">
        <v>2311</v>
      </c>
      <c r="C2142" s="35">
        <v>2</v>
      </c>
      <c r="D2142" s="35" t="s">
        <v>186</v>
      </c>
      <c r="E21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142" s="36">
        <v>1</v>
      </c>
      <c r="G2142" s="36">
        <f>IF(Table2[[#This Row],[M1A]]="","",Table2[[#This Row],[M1A]]-Table2[[#This Row],[AWAL]])</f>
        <v>-1</v>
      </c>
      <c r="I2142" s="36" t="str">
        <f>IF(Table2[[#This Row],[M2A]]="","",SUM(Table2[[#This Row],[M2A]]-(IF(Table2[[#This Row],[M1A]]="",Table2[[#This Row],[AWAL]],Table2[[#This Row],[M1A]]))))</f>
        <v/>
      </c>
      <c r="J2142" s="37"/>
      <c r="K21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1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43" spans="1:15">
      <c r="A2143" s="33">
        <f>IF(Table2[[#This Row],[TT]]&lt;1,"",COUNT(A$2:A2142)+1)</f>
        <v>2108</v>
      </c>
      <c r="B2143" s="34" t="s">
        <v>2636</v>
      </c>
      <c r="C2143" s="35">
        <v>4</v>
      </c>
      <c r="D2143" s="35" t="s">
        <v>135</v>
      </c>
      <c r="E21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2143" s="36">
        <v>3</v>
      </c>
      <c r="G2143" s="36">
        <f>IF(Table2[[#This Row],[M1A]]="","",Table2[[#This Row],[M1A]]-Table2[[#This Row],[AWAL]])</f>
        <v>-1</v>
      </c>
      <c r="I2143" s="36" t="str">
        <f>IF(Table2[[#This Row],[M2A]]="","",SUM(Table2[[#This Row],[M2A]]-(IF(Table2[[#This Row],[M1A]]="",Table2[[#This Row],[AWAL]],Table2[[#This Row],[M1A]]))))</f>
        <v/>
      </c>
      <c r="J2143" s="37"/>
      <c r="K21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1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44" spans="1:15">
      <c r="A2144" s="33">
        <f>IF(Table2[[#This Row],[TT]]&lt;1,"",COUNT(A$2:A2143)+1)</f>
        <v>2109</v>
      </c>
      <c r="B2144" s="34" t="s">
        <v>2312</v>
      </c>
      <c r="C2144" s="35">
        <v>5</v>
      </c>
      <c r="D2144" s="35" t="s">
        <v>182</v>
      </c>
      <c r="E21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44" s="36" t="str">
        <f>IF(Table2[[#This Row],[M1A]]="","",Table2[[#This Row],[M1A]]-Table2[[#This Row],[AWAL]])</f>
        <v/>
      </c>
      <c r="I2144" s="36" t="str">
        <f>IF(Table2[[#This Row],[M2A]]="","",SUM(Table2[[#This Row],[M2A]]-(IF(Table2[[#This Row],[M1A]]="",Table2[[#This Row],[AWAL]],Table2[[#This Row],[M1A]]))))</f>
        <v/>
      </c>
      <c r="J2144" s="37"/>
      <c r="K21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5" spans="1:15">
      <c r="A2145" s="33">
        <f>IF(Table2[[#This Row],[TT]]&lt;1,"",COUNT(A$2:A2144)+1)</f>
        <v>2110</v>
      </c>
      <c r="B2145" s="34" t="s">
        <v>2313</v>
      </c>
      <c r="C2145" s="35">
        <v>8</v>
      </c>
      <c r="D2145" s="35" t="s">
        <v>2275</v>
      </c>
      <c r="E21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45" s="36" t="str">
        <f>IF(Table2[[#This Row],[M1A]]="","",Table2[[#This Row],[M1A]]-Table2[[#This Row],[AWAL]])</f>
        <v/>
      </c>
      <c r="I2145" s="36" t="str">
        <f>IF(Table2[[#This Row],[M2A]]="","",SUM(Table2[[#This Row],[M2A]]-(IF(Table2[[#This Row],[M1A]]="",Table2[[#This Row],[AWAL]],Table2[[#This Row],[M1A]]))))</f>
        <v/>
      </c>
      <c r="J2145" s="37"/>
      <c r="K21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6" spans="1:15">
      <c r="A2146" s="33">
        <f>IF(Table2[[#This Row],[TT]]&lt;1,"",COUNT(A$2:A2145)+1)</f>
        <v>2111</v>
      </c>
      <c r="B2146" s="34" t="s">
        <v>2313</v>
      </c>
      <c r="C2146" s="35">
        <v>5</v>
      </c>
      <c r="D2146" s="35" t="s">
        <v>2275</v>
      </c>
      <c r="E21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46" s="36" t="str">
        <f>IF(Table2[[#This Row],[M1A]]="","",Table2[[#This Row],[M1A]]-Table2[[#This Row],[AWAL]])</f>
        <v/>
      </c>
      <c r="I2146" s="36" t="str">
        <f>IF(Table2[[#This Row],[M2A]]="","",SUM(Table2[[#This Row],[M2A]]-(IF(Table2[[#This Row],[M1A]]="",Table2[[#This Row],[AWAL]],Table2[[#This Row],[M1A]]))))</f>
        <v/>
      </c>
      <c r="J2146" s="37"/>
      <c r="K21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7" spans="1:15">
      <c r="A2147" s="33">
        <f>IF(Table2[[#This Row],[TT]]&lt;1,"",COUNT(A$2:A2146)+1)</f>
        <v>2112</v>
      </c>
      <c r="B2147" s="34" t="s">
        <v>2314</v>
      </c>
      <c r="C2147" s="35">
        <v>6</v>
      </c>
      <c r="D2147" s="35" t="s">
        <v>86</v>
      </c>
      <c r="E21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2147" s="36">
        <v>5</v>
      </c>
      <c r="G2147" s="36">
        <f>IF(Table2[[#This Row],[M1A]]="","",Table2[[#This Row],[M1A]]-Table2[[#This Row],[AWAL]])</f>
        <v>-1</v>
      </c>
      <c r="I2147" s="36" t="str">
        <f>IF(Table2[[#This Row],[M2A]]="","",SUM(Table2[[#This Row],[M2A]]-(IF(Table2[[#This Row],[M1A]]="",Table2[[#This Row],[AWAL]],Table2[[#This Row],[M1A]]))))</f>
        <v/>
      </c>
      <c r="J2147" s="37"/>
      <c r="K21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1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48" spans="1:15">
      <c r="A2148" s="33">
        <f>IF(Table2[[#This Row],[TT]]&lt;1,"",COUNT(A$2:A2147)+1)</f>
        <v>2113</v>
      </c>
      <c r="B2148" s="34" t="s">
        <v>2315</v>
      </c>
      <c r="C2148" s="35">
        <v>57</v>
      </c>
      <c r="D2148" s="35" t="s">
        <v>182</v>
      </c>
      <c r="E21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2148" s="36" t="str">
        <f>IF(Table2[[#This Row],[M1A]]="","",Table2[[#This Row],[M1A]]-Table2[[#This Row],[AWAL]])</f>
        <v/>
      </c>
      <c r="I2148" s="36" t="str">
        <f>IF(Table2[[#This Row],[M2A]]="","",SUM(Table2[[#This Row],[M2A]]-(IF(Table2[[#This Row],[M1A]]="",Table2[[#This Row],[AWAL]],Table2[[#This Row],[M1A]]))))</f>
        <v/>
      </c>
      <c r="J2148" s="37"/>
      <c r="K21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49" spans="1:15">
      <c r="A2149" s="33">
        <f>IF(Table2[[#This Row],[TT]]&lt;1,"",COUNT(A$2:A2148)+1)</f>
        <v>2114</v>
      </c>
      <c r="B2149" s="34" t="s">
        <v>2668</v>
      </c>
      <c r="C2149" s="35">
        <v>6</v>
      </c>
      <c r="D2149" s="35" t="s">
        <v>150</v>
      </c>
      <c r="E21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49" s="36" t="str">
        <f>IF(Table2[[#This Row],[M1A]]="","",Table2[[#This Row],[M1A]]-Table2[[#This Row],[AWAL]])</f>
        <v/>
      </c>
      <c r="I2149" s="36" t="str">
        <f>IF(Table2[[#This Row],[M2A]]="","",SUM(Table2[[#This Row],[M2A]]-(IF(Table2[[#This Row],[M1A]]="",Table2[[#This Row],[AWAL]],Table2[[#This Row],[M1A]]))))</f>
        <v/>
      </c>
      <c r="J2149" s="37"/>
      <c r="K21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0" spans="1:15">
      <c r="A2150" s="33">
        <f>IF(Table2[[#This Row],[TT]]&lt;1,"",COUNT(A$2:A2149)+1)</f>
        <v>2115</v>
      </c>
      <c r="B2150" s="34" t="s">
        <v>2316</v>
      </c>
      <c r="C2150" s="35">
        <v>4</v>
      </c>
      <c r="D2150" s="35" t="s">
        <v>120</v>
      </c>
      <c r="E21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50" s="36" t="str">
        <f>IF(Table2[[#This Row],[M1A]]="","",Table2[[#This Row],[M1A]]-Table2[[#This Row],[AWAL]])</f>
        <v/>
      </c>
      <c r="I2150" s="36" t="str">
        <f>IF(Table2[[#This Row],[M2A]]="","",SUM(Table2[[#This Row],[M2A]]-(IF(Table2[[#This Row],[M1A]]="",Table2[[#This Row],[AWAL]],Table2[[#This Row],[M1A]]))))</f>
        <v/>
      </c>
      <c r="J2150" s="37"/>
      <c r="K21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1" spans="1:15">
      <c r="A2151" s="33">
        <f>IF(Table2[[#This Row],[TT]]&lt;1,"",COUNT(A$2:A2150)+1)</f>
        <v>2116</v>
      </c>
      <c r="B2151" s="41" t="s">
        <v>2317</v>
      </c>
      <c r="C2151" s="42">
        <v>2</v>
      </c>
      <c r="D2151" s="42" t="s">
        <v>98</v>
      </c>
      <c r="E21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51" s="36" t="str">
        <f>IF(Table2[[#This Row],[M1A]]="","",Table2[[#This Row],[M1A]]-Table2[[#This Row],[AWAL]])</f>
        <v/>
      </c>
      <c r="I2151" s="36" t="str">
        <f>IF(Table2[[#This Row],[M2A]]="","",SUM(Table2[[#This Row],[M2A]]-(IF(Table2[[#This Row],[M1A]]="",Table2[[#This Row],[AWAL]],Table2[[#This Row],[M1A]]))))</f>
        <v/>
      </c>
      <c r="J2151" s="37"/>
      <c r="K21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2" spans="1:15">
      <c r="A2152" s="33">
        <f>IF(Table2[[#This Row],[TT]]&lt;1,"",COUNT(A$2:A2151)+1)</f>
        <v>2117</v>
      </c>
      <c r="B2152" s="34" t="s">
        <v>2318</v>
      </c>
      <c r="C2152" s="35">
        <v>8</v>
      </c>
      <c r="D2152" s="35" t="s">
        <v>38</v>
      </c>
      <c r="E21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52" s="36" t="str">
        <f>IF(Table2[[#This Row],[M1A]]="","",Table2[[#This Row],[M1A]]-Table2[[#This Row],[AWAL]])</f>
        <v/>
      </c>
      <c r="I2152" s="36" t="str">
        <f>IF(Table2[[#This Row],[M2A]]="","",SUM(Table2[[#This Row],[M2A]]-(IF(Table2[[#This Row],[M1A]]="",Table2[[#This Row],[AWAL]],Table2[[#This Row],[M1A]]))))</f>
        <v/>
      </c>
      <c r="J2152" s="37"/>
      <c r="K21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3" spans="1:15">
      <c r="A2153" s="33" t="str">
        <f>IF(Table2[[#This Row],[TT]]&lt;1,"",COUNT(A$2:A2152)+1)</f>
        <v/>
      </c>
      <c r="B2153" s="34" t="s">
        <v>2647</v>
      </c>
      <c r="C2153" s="35">
        <v>1</v>
      </c>
      <c r="D2153" s="35" t="s">
        <v>2698</v>
      </c>
      <c r="E21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153" s="36">
        <v>0</v>
      </c>
      <c r="G2153" s="36">
        <f>IF(Table2[[#This Row],[M1A]]="","",Table2[[#This Row],[M1A]]-Table2[[#This Row],[AWAL]])</f>
        <v>-1</v>
      </c>
      <c r="I2153" s="36" t="str">
        <f>IF(Table2[[#This Row],[M2A]]="","",SUM(Table2[[#This Row],[M2A]]-(IF(Table2[[#This Row],[M1A]]="",Table2[[#This Row],[AWAL]],Table2[[#This Row],[M1A]]))))</f>
        <v/>
      </c>
      <c r="J2153" s="37"/>
      <c r="K21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1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54" spans="1:15">
      <c r="A2154" s="33" t="str">
        <f>IF(Table2[[#This Row],[TT]]&lt;1,"",COUNT(A$2:A2153)+1)</f>
        <v/>
      </c>
      <c r="B2154" s="34" t="s">
        <v>2629</v>
      </c>
      <c r="C2154" s="35">
        <v>1</v>
      </c>
      <c r="D2154" s="35" t="s">
        <v>2698</v>
      </c>
      <c r="E21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154" s="36">
        <v>0</v>
      </c>
      <c r="G2154" s="36">
        <f>IF(Table2[[#This Row],[M1A]]="","",Table2[[#This Row],[M1A]]-Table2[[#This Row],[AWAL]])</f>
        <v>-1</v>
      </c>
      <c r="I2154" s="36" t="str">
        <f>IF(Table2[[#This Row],[M2A]]="","",SUM(Table2[[#This Row],[M2A]]-(IF(Table2[[#This Row],[M1A]]="",Table2[[#This Row],[AWAL]],Table2[[#This Row],[M1A]]))))</f>
        <v/>
      </c>
      <c r="J2154" s="37"/>
      <c r="K21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1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55" spans="1:15">
      <c r="A2155" s="33">
        <f>IF(Table2[[#This Row],[TT]]&lt;1,"",COUNT(A$2:A2154)+1)</f>
        <v>2118</v>
      </c>
      <c r="B2155" s="34" t="s">
        <v>2630</v>
      </c>
      <c r="C2155" s="35">
        <v>1</v>
      </c>
      <c r="D2155" s="35" t="s">
        <v>2698</v>
      </c>
      <c r="E21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5" s="36" t="str">
        <f>IF(Table2[[#This Row],[M1A]]="","",Table2[[#This Row],[M1A]]-Table2[[#This Row],[AWAL]])</f>
        <v/>
      </c>
      <c r="I2155" s="36" t="str">
        <f>IF(Table2[[#This Row],[M2A]]="","",SUM(Table2[[#This Row],[M2A]]-(IF(Table2[[#This Row],[M1A]]="",Table2[[#This Row],[AWAL]],Table2[[#This Row],[M1A]]))))</f>
        <v/>
      </c>
      <c r="J2155" s="37"/>
      <c r="K21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6" spans="1:15">
      <c r="A2156" s="33" t="str">
        <f>IF(Table2[[#This Row],[TT]]&lt;1,"",COUNT(A$2:A2155)+1)</f>
        <v/>
      </c>
      <c r="B2156" s="34" t="s">
        <v>2648</v>
      </c>
      <c r="C2156" s="35">
        <v>1</v>
      </c>
      <c r="D2156" s="35" t="s">
        <v>2698</v>
      </c>
      <c r="E21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156" s="36">
        <v>0</v>
      </c>
      <c r="G2156" s="36">
        <f>IF(Table2[[#This Row],[M1A]]="","",Table2[[#This Row],[M1A]]-Table2[[#This Row],[AWAL]])</f>
        <v>-1</v>
      </c>
      <c r="I2156" s="36" t="str">
        <f>IF(Table2[[#This Row],[M2A]]="","",SUM(Table2[[#This Row],[M2A]]-(IF(Table2[[#This Row],[M1A]]="",Table2[[#This Row],[AWAL]],Table2[[#This Row],[M1A]]))))</f>
        <v/>
      </c>
      <c r="J2156" s="37"/>
      <c r="K21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1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157" spans="1:15">
      <c r="A2157" s="33">
        <f>IF(Table2[[#This Row],[TT]]&lt;1,"",COUNT(A$2:A2156)+1)</f>
        <v>2119</v>
      </c>
      <c r="B2157" s="34" t="s">
        <v>2319</v>
      </c>
      <c r="C2157" s="35">
        <v>4</v>
      </c>
      <c r="D2157" s="35" t="s">
        <v>1508</v>
      </c>
      <c r="E21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57" s="36" t="str">
        <f>IF(Table2[[#This Row],[M1A]]="","",Table2[[#This Row],[M1A]]-Table2[[#This Row],[AWAL]])</f>
        <v/>
      </c>
      <c r="I2157" s="36" t="str">
        <f>IF(Table2[[#This Row],[M2A]]="","",SUM(Table2[[#This Row],[M2A]]-(IF(Table2[[#This Row],[M1A]]="",Table2[[#This Row],[AWAL]],Table2[[#This Row],[M1A]]))))</f>
        <v/>
      </c>
      <c r="J2157" s="37"/>
      <c r="K21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8" spans="1:15">
      <c r="A2158" s="33">
        <f>IF(Table2[[#This Row],[TT]]&lt;1,"",COUNT(A$2:A2157)+1)</f>
        <v>2120</v>
      </c>
      <c r="B2158" s="34" t="s">
        <v>2320</v>
      </c>
      <c r="C2158" s="35">
        <v>1</v>
      </c>
      <c r="D2158" s="35" t="s">
        <v>347</v>
      </c>
      <c r="E21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8" s="36" t="str">
        <f>IF(Table2[[#This Row],[M1A]]="","",Table2[[#This Row],[M1A]]-Table2[[#This Row],[AWAL]])</f>
        <v/>
      </c>
      <c r="I2158" s="36" t="str">
        <f>IF(Table2[[#This Row],[M2A]]="","",SUM(Table2[[#This Row],[M2A]]-(IF(Table2[[#This Row],[M1A]]="",Table2[[#This Row],[AWAL]],Table2[[#This Row],[M1A]]))))</f>
        <v/>
      </c>
      <c r="J2158" s="37"/>
      <c r="K21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59" spans="1:15">
      <c r="A2159" s="33">
        <f>IF(Table2[[#This Row],[TT]]&lt;1,"",COUNT(A$2:A2158)+1)</f>
        <v>2121</v>
      </c>
      <c r="B2159" s="34" t="s">
        <v>2321</v>
      </c>
      <c r="C2159" s="35">
        <v>2</v>
      </c>
      <c r="D2159" s="35">
        <v>480</v>
      </c>
      <c r="E21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59" s="36" t="str">
        <f>IF(Table2[[#This Row],[M1A]]="","",Table2[[#This Row],[M1A]]-Table2[[#This Row],[AWAL]])</f>
        <v/>
      </c>
      <c r="I2159" s="36" t="str">
        <f>IF(Table2[[#This Row],[M2A]]="","",SUM(Table2[[#This Row],[M2A]]-(IF(Table2[[#This Row],[M1A]]="",Table2[[#This Row],[AWAL]],Table2[[#This Row],[M1A]]))))</f>
        <v/>
      </c>
      <c r="J2159" s="37"/>
      <c r="K21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0" spans="1:15">
      <c r="A2160" s="33">
        <f>IF(Table2[[#This Row],[TT]]&lt;1,"",COUNT(A$2:A2159)+1)</f>
        <v>2122</v>
      </c>
      <c r="B2160" s="34" t="s">
        <v>2322</v>
      </c>
      <c r="C2160" s="35">
        <v>1</v>
      </c>
      <c r="D2160" s="35" t="s">
        <v>32</v>
      </c>
      <c r="E21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60" s="36" t="str">
        <f>IF(Table2[[#This Row],[M1A]]="","",Table2[[#This Row],[M1A]]-Table2[[#This Row],[AWAL]])</f>
        <v/>
      </c>
      <c r="I2160" s="36" t="str">
        <f>IF(Table2[[#This Row],[M2A]]="","",SUM(Table2[[#This Row],[M2A]]-(IF(Table2[[#This Row],[M1A]]="",Table2[[#This Row],[AWAL]],Table2[[#This Row],[M1A]]))))</f>
        <v/>
      </c>
      <c r="J2160" s="37"/>
      <c r="K21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1" spans="1:15">
      <c r="A2161" s="33">
        <f>IF(Table2[[#This Row],[TT]]&lt;1,"",COUNT(A$2:A2160)+1)</f>
        <v>2123</v>
      </c>
      <c r="B2161" s="34" t="s">
        <v>2323</v>
      </c>
      <c r="C2161" s="35">
        <v>6</v>
      </c>
      <c r="D2161" s="35">
        <v>480</v>
      </c>
      <c r="E21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61" s="36" t="str">
        <f>IF(Table2[[#This Row],[M1A]]="","",Table2[[#This Row],[M1A]]-Table2[[#This Row],[AWAL]])</f>
        <v/>
      </c>
      <c r="I2161" s="36" t="str">
        <f>IF(Table2[[#This Row],[M2A]]="","",SUM(Table2[[#This Row],[M2A]]-(IF(Table2[[#This Row],[M1A]]="",Table2[[#This Row],[AWAL]],Table2[[#This Row],[M1A]]))))</f>
        <v/>
      </c>
      <c r="J2161" s="37"/>
      <c r="K21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2" spans="1:15">
      <c r="A2162" s="33">
        <f>IF(Table2[[#This Row],[TT]]&lt;1,"",COUNT(A$2:A2161)+1)</f>
        <v>2124</v>
      </c>
      <c r="B2162" s="34" t="s">
        <v>2324</v>
      </c>
      <c r="C2162" s="35">
        <v>6</v>
      </c>
      <c r="D2162" s="35" t="s">
        <v>32</v>
      </c>
      <c r="E21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62" s="36" t="str">
        <f>IF(Table2[[#This Row],[M1A]]="","",Table2[[#This Row],[M1A]]-Table2[[#This Row],[AWAL]])</f>
        <v/>
      </c>
      <c r="I2162" s="36" t="str">
        <f>IF(Table2[[#This Row],[M2A]]="","",SUM(Table2[[#This Row],[M2A]]-(IF(Table2[[#This Row],[M1A]]="",Table2[[#This Row],[AWAL]],Table2[[#This Row],[M1A]]))))</f>
        <v/>
      </c>
      <c r="J2162" s="37"/>
      <c r="K21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3" spans="1:15">
      <c r="A2163" s="33">
        <f>IF(Table2[[#This Row],[TT]]&lt;1,"",COUNT(A$2:A2162)+1)</f>
        <v>2125</v>
      </c>
      <c r="B2163" s="34" t="s">
        <v>2325</v>
      </c>
      <c r="C2163" s="35">
        <v>3</v>
      </c>
      <c r="D2163" s="35">
        <v>0</v>
      </c>
      <c r="E21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63" s="36" t="str">
        <f>IF(Table2[[#This Row],[M1A]]="","",Table2[[#This Row],[M1A]]-Table2[[#This Row],[AWAL]])</f>
        <v/>
      </c>
      <c r="I2163" s="36" t="str">
        <f>IF(Table2[[#This Row],[M2A]]="","",SUM(Table2[[#This Row],[M2A]]-(IF(Table2[[#This Row],[M1A]]="",Table2[[#This Row],[AWAL]],Table2[[#This Row],[M1A]]))))</f>
        <v/>
      </c>
      <c r="J2163" s="37"/>
      <c r="K21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4" spans="1:15">
      <c r="A2164" s="33">
        <f>IF(Table2[[#This Row],[TT]]&lt;1,"",COUNT(A$2:A2163)+1)</f>
        <v>2126</v>
      </c>
      <c r="B2164" s="41" t="s">
        <v>2326</v>
      </c>
      <c r="C2164" s="42">
        <v>1</v>
      </c>
      <c r="D2164" s="42">
        <v>1200</v>
      </c>
      <c r="E21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64" s="36" t="str">
        <f>IF(Table2[[#This Row],[M1A]]="","",Table2[[#This Row],[M1A]]-Table2[[#This Row],[AWAL]])</f>
        <v/>
      </c>
      <c r="I2164" s="36" t="str">
        <f>IF(Table2[[#This Row],[M2A]]="","",SUM(Table2[[#This Row],[M2A]]-(IF(Table2[[#This Row],[M1A]]="",Table2[[#This Row],[AWAL]],Table2[[#This Row],[M1A]]))))</f>
        <v/>
      </c>
      <c r="J2164" s="37"/>
      <c r="K21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5" spans="1:15">
      <c r="A2165" s="33">
        <f>IF(Table2[[#This Row],[TT]]&lt;1,"",COUNT(A$2:A2164)+1)</f>
        <v>2127</v>
      </c>
      <c r="B2165" s="34" t="s">
        <v>2327</v>
      </c>
      <c r="C2165" s="35">
        <v>2</v>
      </c>
      <c r="D2165" s="35" t="s">
        <v>278</v>
      </c>
      <c r="E21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65" s="36" t="str">
        <f>IF(Table2[[#This Row],[M1A]]="","",Table2[[#This Row],[M1A]]-Table2[[#This Row],[AWAL]])</f>
        <v/>
      </c>
      <c r="I2165" s="36" t="str">
        <f>IF(Table2[[#This Row],[M2A]]="","",SUM(Table2[[#This Row],[M2A]]-(IF(Table2[[#This Row],[M1A]]="",Table2[[#This Row],[AWAL]],Table2[[#This Row],[M1A]]))))</f>
        <v/>
      </c>
      <c r="J2165" s="37"/>
      <c r="K21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6" spans="1:15">
      <c r="A2166" s="33">
        <f>IF(Table2[[#This Row],[TT]]&lt;1,"",COUNT(A$2:A2165)+1)</f>
        <v>2128</v>
      </c>
      <c r="B2166" s="34" t="s">
        <v>2328</v>
      </c>
      <c r="C2166" s="35">
        <v>2</v>
      </c>
      <c r="D2166" s="35" t="s">
        <v>43</v>
      </c>
      <c r="E21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66" s="36" t="str">
        <f>IF(Table2[[#This Row],[M1A]]="","",Table2[[#This Row],[M1A]]-Table2[[#This Row],[AWAL]])</f>
        <v/>
      </c>
      <c r="I2166" s="36" t="str">
        <f>IF(Table2[[#This Row],[M2A]]="","",SUM(Table2[[#This Row],[M2A]]-(IF(Table2[[#This Row],[M1A]]="",Table2[[#This Row],[AWAL]],Table2[[#This Row],[M1A]]))))</f>
        <v/>
      </c>
      <c r="J2166" s="37"/>
      <c r="K21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7" spans="1:15">
      <c r="A2167" s="33">
        <f>IF(Table2[[#This Row],[TT]]&lt;1,"",COUNT(A$2:A2166)+1)</f>
        <v>2129</v>
      </c>
      <c r="B2167" s="34" t="s">
        <v>2329</v>
      </c>
      <c r="C2167" s="35">
        <v>3</v>
      </c>
      <c r="D2167" s="35">
        <v>240</v>
      </c>
      <c r="E21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67" s="36" t="str">
        <f>IF(Table2[[#This Row],[M1A]]="","",Table2[[#This Row],[M1A]]-Table2[[#This Row],[AWAL]])</f>
        <v/>
      </c>
      <c r="I2167" s="36" t="str">
        <f>IF(Table2[[#This Row],[M2A]]="","",SUM(Table2[[#This Row],[M2A]]-(IF(Table2[[#This Row],[M1A]]="",Table2[[#This Row],[AWAL]],Table2[[#This Row],[M1A]]))))</f>
        <v/>
      </c>
      <c r="J2167" s="37"/>
      <c r="K21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8" spans="1:15">
      <c r="A2168" s="33">
        <f>IF(Table2[[#This Row],[TT]]&lt;1,"",COUNT(A$2:A2167)+1)</f>
        <v>2130</v>
      </c>
      <c r="B2168" s="34" t="s">
        <v>2330</v>
      </c>
      <c r="C2168" s="35">
        <v>1</v>
      </c>
      <c r="D2168" s="35" t="s">
        <v>178</v>
      </c>
      <c r="E21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68" s="36" t="str">
        <f>IF(Table2[[#This Row],[M1A]]="","",Table2[[#This Row],[M1A]]-Table2[[#This Row],[AWAL]])</f>
        <v/>
      </c>
      <c r="I2168" s="36" t="str">
        <f>IF(Table2[[#This Row],[M2A]]="","",SUM(Table2[[#This Row],[M2A]]-(IF(Table2[[#This Row],[M1A]]="",Table2[[#This Row],[AWAL]],Table2[[#This Row],[M1A]]))))</f>
        <v/>
      </c>
      <c r="J2168" s="37"/>
      <c r="K21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69" spans="1:15">
      <c r="A2169" s="33">
        <f>IF(Table2[[#This Row],[TT]]&lt;1,"",COUNT(A$2:A2168)+1)</f>
        <v>2131</v>
      </c>
      <c r="B2169" s="34" t="s">
        <v>2331</v>
      </c>
      <c r="C2169" s="35">
        <v>11</v>
      </c>
      <c r="D2169" s="35" t="s">
        <v>32</v>
      </c>
      <c r="E21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69" s="36" t="str">
        <f>IF(Table2[[#This Row],[M1A]]="","",Table2[[#This Row],[M1A]]-Table2[[#This Row],[AWAL]])</f>
        <v/>
      </c>
      <c r="I2169" s="36" t="str">
        <f>IF(Table2[[#This Row],[M2A]]="","",SUM(Table2[[#This Row],[M2A]]-(IF(Table2[[#This Row],[M1A]]="",Table2[[#This Row],[AWAL]],Table2[[#This Row],[M1A]]))))</f>
        <v/>
      </c>
      <c r="J2169" s="37"/>
      <c r="K21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0" spans="1:15">
      <c r="A2170" s="33">
        <f>IF(Table2[[#This Row],[TT]]&lt;1,"",COUNT(A$2:A2169)+1)</f>
        <v>2132</v>
      </c>
      <c r="B2170" s="34" t="s">
        <v>2332</v>
      </c>
      <c r="C2170" s="35">
        <v>17</v>
      </c>
      <c r="D2170" s="35" t="s">
        <v>32</v>
      </c>
      <c r="E21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170" s="36" t="str">
        <f>IF(Table2[[#This Row],[M1A]]="","",Table2[[#This Row],[M1A]]-Table2[[#This Row],[AWAL]])</f>
        <v/>
      </c>
      <c r="I2170" s="36" t="str">
        <f>IF(Table2[[#This Row],[M2A]]="","",SUM(Table2[[#This Row],[M2A]]-(IF(Table2[[#This Row],[M1A]]="",Table2[[#This Row],[AWAL]],Table2[[#This Row],[M1A]]))))</f>
        <v/>
      </c>
      <c r="J2170" s="37"/>
      <c r="K21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1" spans="1:15">
      <c r="A2171" s="33">
        <f>IF(Table2[[#This Row],[TT]]&lt;1,"",COUNT(A$2:A2170)+1)</f>
        <v>2133</v>
      </c>
      <c r="B2171" s="34" t="s">
        <v>2333</v>
      </c>
      <c r="C2171" s="35">
        <v>1</v>
      </c>
      <c r="D2171" s="35" t="s">
        <v>86</v>
      </c>
      <c r="E21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71" s="36" t="str">
        <f>IF(Table2[[#This Row],[M1A]]="","",Table2[[#This Row],[M1A]]-Table2[[#This Row],[AWAL]])</f>
        <v/>
      </c>
      <c r="I2171" s="36" t="str">
        <f>IF(Table2[[#This Row],[M2A]]="","",SUM(Table2[[#This Row],[M2A]]-(IF(Table2[[#This Row],[M1A]]="",Table2[[#This Row],[AWAL]],Table2[[#This Row],[M1A]]))))</f>
        <v/>
      </c>
      <c r="J2171" s="37"/>
      <c r="K21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2" spans="1:15">
      <c r="A2172" s="33">
        <f>IF(Table2[[#This Row],[TT]]&lt;1,"",COUNT(A$2:A2171)+1)</f>
        <v>2134</v>
      </c>
      <c r="B2172" s="34" t="s">
        <v>2334</v>
      </c>
      <c r="C2172" s="35">
        <v>2</v>
      </c>
      <c r="D2172" s="35" t="s">
        <v>32</v>
      </c>
      <c r="E21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2" s="36" t="str">
        <f>IF(Table2[[#This Row],[M1A]]="","",Table2[[#This Row],[M1A]]-Table2[[#This Row],[AWAL]])</f>
        <v/>
      </c>
      <c r="I2172" s="36" t="str">
        <f>IF(Table2[[#This Row],[M2A]]="","",SUM(Table2[[#This Row],[M2A]]-(IF(Table2[[#This Row],[M1A]]="",Table2[[#This Row],[AWAL]],Table2[[#This Row],[M1A]]))))</f>
        <v/>
      </c>
      <c r="J2172" s="37"/>
      <c r="K21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3" spans="1:15">
      <c r="A2173" s="33">
        <f>IF(Table2[[#This Row],[TT]]&lt;1,"",COUNT(A$2:A2172)+1)</f>
        <v>2135</v>
      </c>
      <c r="B2173" s="34" t="s">
        <v>2671</v>
      </c>
      <c r="C2173" s="35">
        <v>5</v>
      </c>
      <c r="D2173" s="35" t="s">
        <v>2924</v>
      </c>
      <c r="E21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73" s="36" t="str">
        <f>IF(Table2[[#This Row],[M1A]]="","",Table2[[#This Row],[M1A]]-Table2[[#This Row],[AWAL]])</f>
        <v/>
      </c>
      <c r="I2173" s="36" t="str">
        <f>IF(Table2[[#This Row],[M2A]]="","",SUM(Table2[[#This Row],[M2A]]-(IF(Table2[[#This Row],[M1A]]="",Table2[[#This Row],[AWAL]],Table2[[#This Row],[M1A]]))))</f>
        <v/>
      </c>
      <c r="J2173" s="37"/>
      <c r="K21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4" spans="1:15">
      <c r="A2174" s="33">
        <f>IF(Table2[[#This Row],[TT]]&lt;1,"",COUNT(A$2:A2173)+1)</f>
        <v>2136</v>
      </c>
      <c r="B2174" s="34" t="s">
        <v>2335</v>
      </c>
      <c r="C2174" s="35">
        <v>2</v>
      </c>
      <c r="D2174" s="35" t="s">
        <v>32</v>
      </c>
      <c r="E21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4" s="36" t="str">
        <f>IF(Table2[[#This Row],[M1A]]="","",Table2[[#This Row],[M1A]]-Table2[[#This Row],[AWAL]])</f>
        <v/>
      </c>
      <c r="I2174" s="36" t="str">
        <f>IF(Table2[[#This Row],[M2A]]="","",SUM(Table2[[#This Row],[M2A]]-(IF(Table2[[#This Row],[M1A]]="",Table2[[#This Row],[AWAL]],Table2[[#This Row],[M1A]]))))</f>
        <v/>
      </c>
      <c r="J2174" s="37"/>
      <c r="K21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5" spans="1:15">
      <c r="A2175" s="33">
        <f>IF(Table2[[#This Row],[TT]]&lt;1,"",COUNT(A$2:A2174)+1)</f>
        <v>2137</v>
      </c>
      <c r="B2175" s="34" t="s">
        <v>2336</v>
      </c>
      <c r="C2175" s="35">
        <v>6</v>
      </c>
      <c r="D2175" s="35" t="s">
        <v>32</v>
      </c>
      <c r="E21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75" s="36" t="str">
        <f>IF(Table2[[#This Row],[M1A]]="","",Table2[[#This Row],[M1A]]-Table2[[#This Row],[AWAL]])</f>
        <v/>
      </c>
      <c r="I2175" s="36" t="str">
        <f>IF(Table2[[#This Row],[M2A]]="","",SUM(Table2[[#This Row],[M2A]]-(IF(Table2[[#This Row],[M1A]]="",Table2[[#This Row],[AWAL]],Table2[[#This Row],[M1A]]))))</f>
        <v/>
      </c>
      <c r="J2175" s="37"/>
      <c r="K21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6" spans="1:15">
      <c r="A2176" s="33">
        <f>IF(Table2[[#This Row],[TT]]&lt;1,"",COUNT(A$2:A2175)+1)</f>
        <v>2138</v>
      </c>
      <c r="B2176" s="34" t="s">
        <v>2337</v>
      </c>
      <c r="C2176" s="35">
        <v>4</v>
      </c>
      <c r="D2176" s="35" t="s">
        <v>186</v>
      </c>
      <c r="E21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76" s="36" t="str">
        <f>IF(Table2[[#This Row],[M1A]]="","",Table2[[#This Row],[M1A]]-Table2[[#This Row],[AWAL]])</f>
        <v/>
      </c>
      <c r="I2176" s="36" t="str">
        <f>IF(Table2[[#This Row],[M2A]]="","",SUM(Table2[[#This Row],[M2A]]-(IF(Table2[[#This Row],[M1A]]="",Table2[[#This Row],[AWAL]],Table2[[#This Row],[M1A]]))))</f>
        <v/>
      </c>
      <c r="J2176" s="37"/>
      <c r="K21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7" spans="1:15">
      <c r="A2177" s="33">
        <f>IF(Table2[[#This Row],[TT]]&lt;1,"",COUNT(A$2:A2176)+1)</f>
        <v>2139</v>
      </c>
      <c r="B2177" s="34" t="s">
        <v>2338</v>
      </c>
      <c r="C2177" s="35">
        <v>1</v>
      </c>
      <c r="D2177" s="35" t="s">
        <v>186</v>
      </c>
      <c r="E21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77" s="36" t="str">
        <f>IF(Table2[[#This Row],[M1A]]="","",Table2[[#This Row],[M1A]]-Table2[[#This Row],[AWAL]])</f>
        <v/>
      </c>
      <c r="I2177" s="36" t="str">
        <f>IF(Table2[[#This Row],[M2A]]="","",SUM(Table2[[#This Row],[M2A]]-(IF(Table2[[#This Row],[M1A]]="",Table2[[#This Row],[AWAL]],Table2[[#This Row],[M1A]]))))</f>
        <v/>
      </c>
      <c r="J2177" s="37"/>
      <c r="K21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8" spans="1:15">
      <c r="A2178" s="33">
        <f>IF(Table2[[#This Row],[TT]]&lt;1,"",COUNT(A$2:A2177)+1)</f>
        <v>2140</v>
      </c>
      <c r="B2178" s="34" t="s">
        <v>2339</v>
      </c>
      <c r="C2178" s="35">
        <v>7</v>
      </c>
      <c r="D2178" s="35" t="s">
        <v>186</v>
      </c>
      <c r="E21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78" s="36" t="str">
        <f>IF(Table2[[#This Row],[M1A]]="","",Table2[[#This Row],[M1A]]-Table2[[#This Row],[AWAL]])</f>
        <v/>
      </c>
      <c r="I2178" s="36" t="str">
        <f>IF(Table2[[#This Row],[M2A]]="","",SUM(Table2[[#This Row],[M2A]]-(IF(Table2[[#This Row],[M1A]]="",Table2[[#This Row],[AWAL]],Table2[[#This Row],[M1A]]))))</f>
        <v/>
      </c>
      <c r="J2178" s="37"/>
      <c r="K21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79" spans="1:15">
      <c r="A2179" s="33">
        <f>IF(Table2[[#This Row],[TT]]&lt;1,"",COUNT(A$2:A2178)+1)</f>
        <v>2141</v>
      </c>
      <c r="B2179" s="34" t="s">
        <v>2340</v>
      </c>
      <c r="C2179" s="35">
        <v>10</v>
      </c>
      <c r="D2179" s="35" t="s">
        <v>186</v>
      </c>
      <c r="E21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179" s="36" t="str">
        <f>IF(Table2[[#This Row],[M1A]]="","",Table2[[#This Row],[M1A]]-Table2[[#This Row],[AWAL]])</f>
        <v/>
      </c>
      <c r="I2179" s="36" t="str">
        <f>IF(Table2[[#This Row],[M2A]]="","",SUM(Table2[[#This Row],[M2A]]-(IF(Table2[[#This Row],[M1A]]="",Table2[[#This Row],[AWAL]],Table2[[#This Row],[M1A]]))))</f>
        <v/>
      </c>
      <c r="J2179" s="37"/>
      <c r="K21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0" spans="1:15">
      <c r="A2180" s="33">
        <f>IF(Table2[[#This Row],[TT]]&lt;1,"",COUNT(A$2:A2179)+1)</f>
        <v>2142</v>
      </c>
      <c r="B2180" s="34" t="s">
        <v>2341</v>
      </c>
      <c r="C2180" s="35">
        <v>3</v>
      </c>
      <c r="D2180" s="35" t="s">
        <v>196</v>
      </c>
      <c r="E21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0" s="36" t="str">
        <f>IF(Table2[[#This Row],[M1A]]="","",Table2[[#This Row],[M1A]]-Table2[[#This Row],[AWAL]])</f>
        <v/>
      </c>
      <c r="I2180" s="36" t="str">
        <f>IF(Table2[[#This Row],[M2A]]="","",SUM(Table2[[#This Row],[M2A]]-(IF(Table2[[#This Row],[M1A]]="",Table2[[#This Row],[AWAL]],Table2[[#This Row],[M1A]]))))</f>
        <v/>
      </c>
      <c r="J2180" s="37"/>
      <c r="K21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1" spans="1:15">
      <c r="A2181" s="33">
        <f>IF(Table2[[#This Row],[TT]]&lt;1,"",COUNT(A$2:A2180)+1)</f>
        <v>2143</v>
      </c>
      <c r="B2181" s="34" t="s">
        <v>2342</v>
      </c>
      <c r="C2181" s="35">
        <v>2</v>
      </c>
      <c r="D2181" s="35" t="s">
        <v>135</v>
      </c>
      <c r="E21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1" s="36" t="str">
        <f>IF(Table2[[#This Row],[M1A]]="","",Table2[[#This Row],[M1A]]-Table2[[#This Row],[AWAL]])</f>
        <v/>
      </c>
      <c r="I2181" s="36" t="str">
        <f>IF(Table2[[#This Row],[M2A]]="","",SUM(Table2[[#This Row],[M2A]]-(IF(Table2[[#This Row],[M1A]]="",Table2[[#This Row],[AWAL]],Table2[[#This Row],[M1A]]))))</f>
        <v/>
      </c>
      <c r="J2181" s="37"/>
      <c r="K21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2" spans="1:15">
      <c r="A2182" s="33">
        <f>IF(Table2[[#This Row],[TT]]&lt;1,"",COUNT(A$2:A2181)+1)</f>
        <v>2144</v>
      </c>
      <c r="B2182" s="34" t="s">
        <v>2343</v>
      </c>
      <c r="C2182" s="35">
        <v>1</v>
      </c>
      <c r="D2182" s="35">
        <v>360</v>
      </c>
      <c r="E21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2" s="36" t="str">
        <f>IF(Table2[[#This Row],[M1A]]="","",Table2[[#This Row],[M1A]]-Table2[[#This Row],[AWAL]])</f>
        <v/>
      </c>
      <c r="I2182" s="36" t="str">
        <f>IF(Table2[[#This Row],[M2A]]="","",SUM(Table2[[#This Row],[M2A]]-(IF(Table2[[#This Row],[M1A]]="",Table2[[#This Row],[AWAL]],Table2[[#This Row],[M1A]]))))</f>
        <v/>
      </c>
      <c r="J2182" s="37"/>
      <c r="K21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3" spans="1:15">
      <c r="A2183" s="33">
        <f>IF(Table2[[#This Row],[TT]]&lt;1,"",COUNT(A$2:A2182)+1)</f>
        <v>2145</v>
      </c>
      <c r="B2183" s="34" t="s">
        <v>2344</v>
      </c>
      <c r="C2183" s="35">
        <v>2</v>
      </c>
      <c r="D2183" s="35">
        <v>360</v>
      </c>
      <c r="E21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3" s="36" t="str">
        <f>IF(Table2[[#This Row],[M1A]]="","",Table2[[#This Row],[M1A]]-Table2[[#This Row],[AWAL]])</f>
        <v/>
      </c>
      <c r="I2183" s="36" t="str">
        <f>IF(Table2[[#This Row],[M2A]]="","",SUM(Table2[[#This Row],[M2A]]-(IF(Table2[[#This Row],[M1A]]="",Table2[[#This Row],[AWAL]],Table2[[#This Row],[M1A]]))))</f>
        <v/>
      </c>
      <c r="J2183" s="37"/>
      <c r="K21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4" spans="1:15">
      <c r="A2184" s="33">
        <f>IF(Table2[[#This Row],[TT]]&lt;1,"",COUNT(A$2:A2183)+1)</f>
        <v>2146</v>
      </c>
      <c r="B2184" s="34" t="s">
        <v>2345</v>
      </c>
      <c r="C2184" s="35">
        <v>2</v>
      </c>
      <c r="D2184" s="35">
        <v>360</v>
      </c>
      <c r="E21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4" s="36" t="str">
        <f>IF(Table2[[#This Row],[M1A]]="","",Table2[[#This Row],[M1A]]-Table2[[#This Row],[AWAL]])</f>
        <v/>
      </c>
      <c r="I2184" s="36" t="str">
        <f>IF(Table2[[#This Row],[M2A]]="","",SUM(Table2[[#This Row],[M2A]]-(IF(Table2[[#This Row],[M1A]]="",Table2[[#This Row],[AWAL]],Table2[[#This Row],[M1A]]))))</f>
        <v/>
      </c>
      <c r="J2184" s="37"/>
      <c r="K21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5" spans="1:15">
      <c r="A2185" s="33">
        <f>IF(Table2[[#This Row],[TT]]&lt;1,"",COUNT(A$2:A2184)+1)</f>
        <v>2147</v>
      </c>
      <c r="B2185" s="34" t="s">
        <v>2346</v>
      </c>
      <c r="C2185" s="35">
        <v>3</v>
      </c>
      <c r="D2185" s="35">
        <v>480</v>
      </c>
      <c r="E21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5" s="36" t="str">
        <f>IF(Table2[[#This Row],[M1A]]="","",Table2[[#This Row],[M1A]]-Table2[[#This Row],[AWAL]])</f>
        <v/>
      </c>
      <c r="I2185" s="36" t="str">
        <f>IF(Table2[[#This Row],[M2A]]="","",SUM(Table2[[#This Row],[M2A]]-(IF(Table2[[#This Row],[M1A]]="",Table2[[#This Row],[AWAL]],Table2[[#This Row],[M1A]]))))</f>
        <v/>
      </c>
      <c r="J2185" s="37"/>
      <c r="K21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6" spans="1:15">
      <c r="A2186" s="33">
        <f>IF(Table2[[#This Row],[TT]]&lt;1,"",COUNT(A$2:A2185)+1)</f>
        <v>2148</v>
      </c>
      <c r="B2186" s="34" t="s">
        <v>2347</v>
      </c>
      <c r="C2186" s="35">
        <v>12</v>
      </c>
      <c r="D2186" s="35">
        <v>480</v>
      </c>
      <c r="E21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86" s="36" t="str">
        <f>IF(Table2[[#This Row],[M1A]]="","",Table2[[#This Row],[M1A]]-Table2[[#This Row],[AWAL]])</f>
        <v/>
      </c>
      <c r="I2186" s="36" t="str">
        <f>IF(Table2[[#This Row],[M2A]]="","",SUM(Table2[[#This Row],[M2A]]-(IF(Table2[[#This Row],[M1A]]="",Table2[[#This Row],[AWAL]],Table2[[#This Row],[M1A]]))))</f>
        <v/>
      </c>
      <c r="J2186" s="37"/>
      <c r="K21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7" spans="1:15">
      <c r="A2187" s="33">
        <f>IF(Table2[[#This Row],[TT]]&lt;1,"",COUNT(A$2:A2186)+1)</f>
        <v>2149</v>
      </c>
      <c r="B2187" s="34" t="s">
        <v>2348</v>
      </c>
      <c r="C2187" s="35">
        <v>2</v>
      </c>
      <c r="D2187" s="35" t="s">
        <v>347</v>
      </c>
      <c r="E21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7" s="36" t="str">
        <f>IF(Table2[[#This Row],[M1A]]="","",Table2[[#This Row],[M1A]]-Table2[[#This Row],[AWAL]])</f>
        <v/>
      </c>
      <c r="I2187" s="36" t="str">
        <f>IF(Table2[[#This Row],[M2A]]="","",SUM(Table2[[#This Row],[M2A]]-(IF(Table2[[#This Row],[M1A]]="",Table2[[#This Row],[AWAL]],Table2[[#This Row],[M1A]]))))</f>
        <v/>
      </c>
      <c r="J2187" s="37"/>
      <c r="K21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8" spans="1:15">
      <c r="A2188" s="33">
        <f>IF(Table2[[#This Row],[TT]]&lt;1,"",COUNT(A$2:A2187)+1)</f>
        <v>2150</v>
      </c>
      <c r="B2188" s="34" t="s">
        <v>2349</v>
      </c>
      <c r="C2188" s="35">
        <v>3</v>
      </c>
      <c r="D2188" s="35" t="s">
        <v>53</v>
      </c>
      <c r="E21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8" s="36" t="str">
        <f>IF(Table2[[#This Row],[M1A]]="","",Table2[[#This Row],[M1A]]-Table2[[#This Row],[AWAL]])</f>
        <v/>
      </c>
      <c r="I2188" s="36" t="str">
        <f>IF(Table2[[#This Row],[M2A]]="","",SUM(Table2[[#This Row],[M2A]]-(IF(Table2[[#This Row],[M1A]]="",Table2[[#This Row],[AWAL]],Table2[[#This Row],[M1A]]))))</f>
        <v/>
      </c>
      <c r="J2188" s="37"/>
      <c r="K21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89" spans="1:15">
      <c r="A2189" s="33">
        <f>IF(Table2[[#This Row],[TT]]&lt;1,"",COUNT(A$2:A2188)+1)</f>
        <v>2151</v>
      </c>
      <c r="B2189" s="34" t="s">
        <v>2350</v>
      </c>
      <c r="C2189" s="35">
        <v>3</v>
      </c>
      <c r="D2189" s="35" t="s">
        <v>53</v>
      </c>
      <c r="E21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9" s="36" t="str">
        <f>IF(Table2[[#This Row],[M1A]]="","",Table2[[#This Row],[M1A]]-Table2[[#This Row],[AWAL]])</f>
        <v/>
      </c>
      <c r="I2189" s="36" t="str">
        <f>IF(Table2[[#This Row],[M2A]]="","",SUM(Table2[[#This Row],[M2A]]-(IF(Table2[[#This Row],[M1A]]="",Table2[[#This Row],[AWAL]],Table2[[#This Row],[M1A]]))))</f>
        <v/>
      </c>
      <c r="J2189" s="37"/>
      <c r="K21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0" spans="1:15">
      <c r="A2190" s="33">
        <f>IF(Table2[[#This Row],[TT]]&lt;1,"",COUNT(A$2:A2189)+1)</f>
        <v>2152</v>
      </c>
      <c r="B2190" s="34" t="s">
        <v>2351</v>
      </c>
      <c r="C2190" s="35">
        <v>3</v>
      </c>
      <c r="D2190" s="35" t="s">
        <v>53</v>
      </c>
      <c r="E21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90" s="36" t="str">
        <f>IF(Table2[[#This Row],[M1A]]="","",Table2[[#This Row],[M1A]]-Table2[[#This Row],[AWAL]])</f>
        <v/>
      </c>
      <c r="I2190" s="36" t="str">
        <f>IF(Table2[[#This Row],[M2A]]="","",SUM(Table2[[#This Row],[M2A]]-(IF(Table2[[#This Row],[M1A]]="",Table2[[#This Row],[AWAL]],Table2[[#This Row],[M1A]]))))</f>
        <v/>
      </c>
      <c r="J2190" s="37"/>
      <c r="K21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1" spans="1:15">
      <c r="A2191" s="33">
        <f>IF(Table2[[#This Row],[TT]]&lt;1,"",COUNT(A$2:A2190)+1)</f>
        <v>2153</v>
      </c>
      <c r="B2191" s="34" t="s">
        <v>2352</v>
      </c>
      <c r="C2191" s="35">
        <v>2</v>
      </c>
      <c r="D2191" s="35" t="s">
        <v>57</v>
      </c>
      <c r="E21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1" s="36" t="str">
        <f>IF(Table2[[#This Row],[M1A]]="","",Table2[[#This Row],[M1A]]-Table2[[#This Row],[AWAL]])</f>
        <v/>
      </c>
      <c r="I2191" s="36" t="str">
        <f>IF(Table2[[#This Row],[M2A]]="","",SUM(Table2[[#This Row],[M2A]]-(IF(Table2[[#This Row],[M1A]]="",Table2[[#This Row],[AWAL]],Table2[[#This Row],[M1A]]))))</f>
        <v/>
      </c>
      <c r="J2191" s="37"/>
      <c r="K21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2" spans="1:15">
      <c r="A2192" s="33">
        <f>IF(Table2[[#This Row],[TT]]&lt;1,"",COUNT(A$2:A2191)+1)</f>
        <v>2154</v>
      </c>
      <c r="B2192" s="34" t="s">
        <v>2353</v>
      </c>
      <c r="C2192" s="35">
        <v>18</v>
      </c>
      <c r="D2192" s="35" t="s">
        <v>186</v>
      </c>
      <c r="E21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192" s="36" t="str">
        <f>IF(Table2[[#This Row],[M1A]]="","",Table2[[#This Row],[M1A]]-Table2[[#This Row],[AWAL]])</f>
        <v/>
      </c>
      <c r="I2192" s="36" t="str">
        <f>IF(Table2[[#This Row],[M2A]]="","",SUM(Table2[[#This Row],[M2A]]-(IF(Table2[[#This Row],[M1A]]="",Table2[[#This Row],[AWAL]],Table2[[#This Row],[M1A]]))))</f>
        <v/>
      </c>
      <c r="J2192" s="37"/>
      <c r="K21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3" spans="1:15">
      <c r="A2193" s="33">
        <f>IF(Table2[[#This Row],[TT]]&lt;1,"",COUNT(A$2:A2192)+1)</f>
        <v>2155</v>
      </c>
      <c r="B2193" s="34" t="s">
        <v>2354</v>
      </c>
      <c r="C2193" s="35">
        <v>1</v>
      </c>
      <c r="D2193" s="35" t="s">
        <v>135</v>
      </c>
      <c r="E21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3" s="36" t="str">
        <f>IF(Table2[[#This Row],[M1A]]="","",Table2[[#This Row],[M1A]]-Table2[[#This Row],[AWAL]])</f>
        <v/>
      </c>
      <c r="I2193" s="36" t="str">
        <f>IF(Table2[[#This Row],[M2A]]="","",SUM(Table2[[#This Row],[M2A]]-(IF(Table2[[#This Row],[M1A]]="",Table2[[#This Row],[AWAL]],Table2[[#This Row],[M1A]]))))</f>
        <v/>
      </c>
      <c r="J2193" s="37"/>
      <c r="K21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4" spans="1:15">
      <c r="A2194" s="33">
        <f>IF(Table2[[#This Row],[TT]]&lt;1,"",COUNT(A$2:A2193)+1)</f>
        <v>2156</v>
      </c>
      <c r="B2194" s="34" t="s">
        <v>2355</v>
      </c>
      <c r="C2194" s="35">
        <v>1</v>
      </c>
      <c r="D2194" s="35" t="s">
        <v>32</v>
      </c>
      <c r="E21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4" s="36" t="str">
        <f>IF(Table2[[#This Row],[M1A]]="","",Table2[[#This Row],[M1A]]-Table2[[#This Row],[AWAL]])</f>
        <v/>
      </c>
      <c r="I2194" s="36" t="str">
        <f>IF(Table2[[#This Row],[M2A]]="","",SUM(Table2[[#This Row],[M2A]]-(IF(Table2[[#This Row],[M1A]]="",Table2[[#This Row],[AWAL]],Table2[[#This Row],[M1A]]))))</f>
        <v/>
      </c>
      <c r="J2194" s="37"/>
      <c r="K21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5" spans="1:15">
      <c r="A2195" s="33">
        <f>IF(Table2[[#This Row],[TT]]&lt;1,"",COUNT(A$2:A2194)+1)</f>
        <v>2157</v>
      </c>
      <c r="B2195" s="34" t="s">
        <v>2356</v>
      </c>
      <c r="C2195" s="35">
        <v>3</v>
      </c>
      <c r="D2195" s="35" t="s">
        <v>2357</v>
      </c>
      <c r="E21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95" s="36" t="str">
        <f>IF(Table2[[#This Row],[M1A]]="","",Table2[[#This Row],[M1A]]-Table2[[#This Row],[AWAL]])</f>
        <v/>
      </c>
      <c r="I2195" s="36" t="str">
        <f>IF(Table2[[#This Row],[M2A]]="","",SUM(Table2[[#This Row],[M2A]]-(IF(Table2[[#This Row],[M1A]]="",Table2[[#This Row],[AWAL]],Table2[[#This Row],[M1A]]))))</f>
        <v/>
      </c>
      <c r="J2195" s="37"/>
      <c r="K21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6" spans="1:15">
      <c r="A2196" s="33">
        <f>IF(Table2[[#This Row],[TT]]&lt;1,"",COUNT(A$2:A2195)+1)</f>
        <v>2158</v>
      </c>
      <c r="B2196" s="34" t="s">
        <v>2358</v>
      </c>
      <c r="C2196" s="35">
        <v>2</v>
      </c>
      <c r="D2196" s="35">
        <v>250</v>
      </c>
      <c r="E21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6" s="36" t="str">
        <f>IF(Table2[[#This Row],[M1A]]="","",Table2[[#This Row],[M1A]]-Table2[[#This Row],[AWAL]])</f>
        <v/>
      </c>
      <c r="I2196" s="36" t="str">
        <f>IF(Table2[[#This Row],[M2A]]="","",SUM(Table2[[#This Row],[M2A]]-(IF(Table2[[#This Row],[M1A]]="",Table2[[#This Row],[AWAL]],Table2[[#This Row],[M1A]]))))</f>
        <v/>
      </c>
      <c r="J2196" s="37"/>
      <c r="K21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7" spans="1:15">
      <c r="A2197" s="33">
        <f>IF(Table2[[#This Row],[TT]]&lt;1,"",COUNT(A$2:A2196)+1)</f>
        <v>2159</v>
      </c>
      <c r="B2197" s="34" t="s">
        <v>2359</v>
      </c>
      <c r="C2197" s="35">
        <v>1</v>
      </c>
      <c r="D2197" s="35">
        <v>180</v>
      </c>
      <c r="E21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7" s="36" t="str">
        <f>IF(Table2[[#This Row],[M1A]]="","",Table2[[#This Row],[M1A]]-Table2[[#This Row],[AWAL]])</f>
        <v/>
      </c>
      <c r="I2197" s="36" t="str">
        <f>IF(Table2[[#This Row],[M2A]]="","",SUM(Table2[[#This Row],[M2A]]-(IF(Table2[[#This Row],[M1A]]="",Table2[[#This Row],[AWAL]],Table2[[#This Row],[M1A]]))))</f>
        <v/>
      </c>
      <c r="J2197" s="37"/>
      <c r="K21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8" spans="1:15">
      <c r="A2198" s="33">
        <f>IF(Table2[[#This Row],[TT]]&lt;1,"",COUNT(A$2:A2197)+1)</f>
        <v>2160</v>
      </c>
      <c r="B2198" s="34" t="s">
        <v>2360</v>
      </c>
      <c r="C2198" s="35">
        <v>13</v>
      </c>
      <c r="D2198" s="35" t="s">
        <v>106</v>
      </c>
      <c r="E21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198" s="36" t="str">
        <f>IF(Table2[[#This Row],[M1A]]="","",Table2[[#This Row],[M1A]]-Table2[[#This Row],[AWAL]])</f>
        <v/>
      </c>
      <c r="I2198" s="36" t="str">
        <f>IF(Table2[[#This Row],[M2A]]="","",SUM(Table2[[#This Row],[M2A]]-(IF(Table2[[#This Row],[M1A]]="",Table2[[#This Row],[AWAL]],Table2[[#This Row],[M1A]]))))</f>
        <v/>
      </c>
      <c r="J2198" s="37"/>
      <c r="K21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199" spans="1:15">
      <c r="A2199" s="33">
        <f>IF(Table2[[#This Row],[TT]]&lt;1,"",COUNT(A$2:A2198)+1)</f>
        <v>2161</v>
      </c>
      <c r="B2199" s="34" t="s">
        <v>2361</v>
      </c>
      <c r="C2199" s="35">
        <v>4</v>
      </c>
      <c r="D2199" s="35" t="s">
        <v>59</v>
      </c>
      <c r="E21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99" s="36" t="str">
        <f>IF(Table2[[#This Row],[M1A]]="","",Table2[[#This Row],[M1A]]-Table2[[#This Row],[AWAL]])</f>
        <v/>
      </c>
      <c r="I2199" s="36" t="str">
        <f>IF(Table2[[#This Row],[M2A]]="","",SUM(Table2[[#This Row],[M2A]]-(IF(Table2[[#This Row],[M1A]]="",Table2[[#This Row],[AWAL]],Table2[[#This Row],[M1A]]))))</f>
        <v/>
      </c>
      <c r="J2199" s="37"/>
      <c r="K21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1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0" spans="1:15">
      <c r="A2200" s="33">
        <f>IF(Table2[[#This Row],[TT]]&lt;1,"",COUNT(A$2:A2199)+1)</f>
        <v>2162</v>
      </c>
      <c r="B2200" s="34" t="s">
        <v>2362</v>
      </c>
      <c r="C2200" s="35">
        <v>3</v>
      </c>
      <c r="D2200" s="35" t="s">
        <v>59</v>
      </c>
      <c r="E22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0" s="36" t="str">
        <f>IF(Table2[[#This Row],[M1A]]="","",Table2[[#This Row],[M1A]]-Table2[[#This Row],[AWAL]])</f>
        <v/>
      </c>
      <c r="I2200" s="36" t="str">
        <f>IF(Table2[[#This Row],[M2A]]="","",SUM(Table2[[#This Row],[M2A]]-(IF(Table2[[#This Row],[M1A]]="",Table2[[#This Row],[AWAL]],Table2[[#This Row],[M1A]]))))</f>
        <v/>
      </c>
      <c r="J2200" s="37"/>
      <c r="K22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1" spans="1:15">
      <c r="A2201" s="33" t="str">
        <f>IF(Table2[[#This Row],[TT]]&lt;1,"",COUNT(A$2:A2200)+1)</f>
        <v/>
      </c>
      <c r="B2201" s="34" t="s">
        <v>2363</v>
      </c>
      <c r="C2201" s="35">
        <v>1</v>
      </c>
      <c r="D2201" s="35" t="s">
        <v>43</v>
      </c>
      <c r="E22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201" s="36">
        <v>0</v>
      </c>
      <c r="G2201" s="36">
        <f>IF(Table2[[#This Row],[M1A]]="","",Table2[[#This Row],[M1A]]-Table2[[#This Row],[AWAL]])</f>
        <v>-1</v>
      </c>
      <c r="I2201" s="36" t="str">
        <f>IF(Table2[[#This Row],[M2A]]="","",SUM(Table2[[#This Row],[M2A]]-(IF(Table2[[#This Row],[M1A]]="",Table2[[#This Row],[AWAL]],Table2[[#This Row],[M1A]]))))</f>
        <v/>
      </c>
      <c r="J2201" s="37"/>
      <c r="K22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M1:H(-1)  </v>
      </c>
      <c r="O22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202" spans="1:15">
      <c r="A2202" s="39">
        <f>IF(Table2[[#This Row],[TT]]&lt;1,"",COUNT(A$2:A2201)+1)</f>
        <v>2163</v>
      </c>
      <c r="B2202" s="34" t="s">
        <v>2364</v>
      </c>
      <c r="C2202" s="35">
        <v>2</v>
      </c>
      <c r="D2202" s="35" t="s">
        <v>43</v>
      </c>
      <c r="E220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2" s="38" t="str">
        <f>IF(Table2[[#This Row],[M1A]]="","",Table2[[#This Row],[M1A]]-Table2[[#This Row],[AWAL]])</f>
        <v/>
      </c>
      <c r="I2202" s="36" t="str">
        <f>IF(Table2[[#This Row],[M2A]]="","",SUM(Table2[[#This Row],[M2A]]-(IF(Table2[[#This Row],[M1A]]="",Table2[[#This Row],[AWAL]],Table2[[#This Row],[M1A]]))))</f>
        <v/>
      </c>
      <c r="J2202" s="37"/>
      <c r="K22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3" spans="1:15">
      <c r="A2203" s="39">
        <f>IF(Table2[[#This Row],[TT]]&lt;1,"",COUNT(A$2:A2202)+1)</f>
        <v>2164</v>
      </c>
      <c r="B2203" s="34" t="s">
        <v>2365</v>
      </c>
      <c r="C2203" s="35">
        <v>7</v>
      </c>
      <c r="D2203" s="35" t="s">
        <v>196</v>
      </c>
      <c r="E220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03" s="38" t="str">
        <f>IF(Table2[[#This Row],[M1A]]="","",Table2[[#This Row],[M1A]]-Table2[[#This Row],[AWAL]])</f>
        <v/>
      </c>
      <c r="I2203" s="38" t="str">
        <f>IF(Table2[[#This Row],[M2A]]="","",SUM(Table2[[#This Row],[M2A]]-(IF(Table2[[#This Row],[M1A]]="",Table2[[#This Row],[AWAL]],Table2[[#This Row],[M1A]]))))</f>
        <v/>
      </c>
      <c r="J2203" s="37"/>
      <c r="K220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4" spans="1:15">
      <c r="A2204" s="33">
        <f>IF(Table2[[#This Row],[TT]]&lt;1,"",COUNT(A$2:A2203)+1)</f>
        <v>2165</v>
      </c>
      <c r="B2204" s="34" t="s">
        <v>2366</v>
      </c>
      <c r="C2204" s="35">
        <v>15</v>
      </c>
      <c r="D2204" s="35" t="s">
        <v>43</v>
      </c>
      <c r="E22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204" s="36" t="str">
        <f>IF(Table2[[#This Row],[M1A]]="","",Table2[[#This Row],[M1A]]-Table2[[#This Row],[AWAL]])</f>
        <v/>
      </c>
      <c r="I2204" s="36" t="str">
        <f>IF(Table2[[#This Row],[M2A]]="","",SUM(Table2[[#This Row],[M2A]]-(IF(Table2[[#This Row],[M1A]]="",Table2[[#This Row],[AWAL]],Table2[[#This Row],[M1A]]))))</f>
        <v/>
      </c>
      <c r="J2204" s="37"/>
      <c r="K22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5" spans="1:15">
      <c r="A2205" s="33">
        <f>IF(Table2[[#This Row],[TT]]&lt;1,"",COUNT(A$2:A2204)+1)</f>
        <v>2166</v>
      </c>
      <c r="B2205" s="34" t="s">
        <v>2367</v>
      </c>
      <c r="C2205" s="35">
        <v>2</v>
      </c>
      <c r="D2205" s="35" t="s">
        <v>135</v>
      </c>
      <c r="E22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5" s="36" t="str">
        <f>IF(Table2[[#This Row],[M1A]]="","",Table2[[#This Row],[M1A]]-Table2[[#This Row],[AWAL]])</f>
        <v/>
      </c>
      <c r="I2205" s="36" t="str">
        <f>IF(Table2[[#This Row],[M2A]]="","",SUM(Table2[[#This Row],[M2A]]-(IF(Table2[[#This Row],[M1A]]="",Table2[[#This Row],[AWAL]],Table2[[#This Row],[M1A]]))))</f>
        <v/>
      </c>
      <c r="J2205" s="37"/>
      <c r="K22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6" spans="1:15">
      <c r="A2206" s="33">
        <f>IF(Table2[[#This Row],[TT]]&lt;1,"",COUNT(A$2:A2205)+1)</f>
        <v>2167</v>
      </c>
      <c r="B2206" s="34" t="s">
        <v>2368</v>
      </c>
      <c r="C2206" s="35">
        <v>1</v>
      </c>
      <c r="D2206" s="35" t="s">
        <v>32</v>
      </c>
      <c r="E22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6" s="36" t="str">
        <f>IF(Table2[[#This Row],[M1A]]="","",Table2[[#This Row],[M1A]]-Table2[[#This Row],[AWAL]])</f>
        <v/>
      </c>
      <c r="I2206" s="36" t="str">
        <f>IF(Table2[[#This Row],[M2A]]="","",SUM(Table2[[#This Row],[M2A]]-(IF(Table2[[#This Row],[M1A]]="",Table2[[#This Row],[AWAL]],Table2[[#This Row],[M1A]]))))</f>
        <v/>
      </c>
      <c r="J2206" s="37"/>
      <c r="K22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7" spans="1:15">
      <c r="A2207" s="33">
        <f>IF(Table2[[#This Row],[TT]]&lt;1,"",COUNT(A$2:A2206)+1)</f>
        <v>2168</v>
      </c>
      <c r="B2207" s="34" t="s">
        <v>2369</v>
      </c>
      <c r="C2207" s="35">
        <v>1</v>
      </c>
      <c r="D2207" s="35" t="s">
        <v>43</v>
      </c>
      <c r="E22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7" s="36" t="str">
        <f>IF(Table2[[#This Row],[M1A]]="","",Table2[[#This Row],[M1A]]-Table2[[#This Row],[AWAL]])</f>
        <v/>
      </c>
      <c r="I2207" s="36" t="str">
        <f>IF(Table2[[#This Row],[M2A]]="","",SUM(Table2[[#This Row],[M2A]]-(IF(Table2[[#This Row],[M1A]]="",Table2[[#This Row],[AWAL]],Table2[[#This Row],[M1A]]))))</f>
        <v/>
      </c>
      <c r="J2207" s="37"/>
      <c r="K22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8" spans="1:15">
      <c r="A2208" s="33">
        <f>IF(Table2[[#This Row],[TT]]&lt;1,"",COUNT(A$2:A2207)+1)</f>
        <v>2169</v>
      </c>
      <c r="B2208" s="34" t="s">
        <v>2370</v>
      </c>
      <c r="C2208" s="35">
        <v>1</v>
      </c>
      <c r="D2208" s="35" t="s">
        <v>32</v>
      </c>
      <c r="E22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8" s="36" t="str">
        <f>IF(Table2[[#This Row],[M1A]]="","",Table2[[#This Row],[M1A]]-Table2[[#This Row],[AWAL]])</f>
        <v/>
      </c>
      <c r="I2208" s="36" t="str">
        <f>IF(Table2[[#This Row],[M2A]]="","",SUM(Table2[[#This Row],[M2A]]-(IF(Table2[[#This Row],[M1A]]="",Table2[[#This Row],[AWAL]],Table2[[#This Row],[M1A]]))))</f>
        <v/>
      </c>
      <c r="J2208" s="37"/>
      <c r="K22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09" spans="1:15">
      <c r="A2209" s="33">
        <f>IF(Table2[[#This Row],[TT]]&lt;1,"",COUNT(A$2:A2208)+1)</f>
        <v>2170</v>
      </c>
      <c r="B2209" s="34" t="s">
        <v>2371</v>
      </c>
      <c r="C2209" s="35">
        <v>3</v>
      </c>
      <c r="D2209" s="35">
        <v>360</v>
      </c>
      <c r="E22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9" s="36" t="str">
        <f>IF(Table2[[#This Row],[M1A]]="","",Table2[[#This Row],[M1A]]-Table2[[#This Row],[AWAL]])</f>
        <v/>
      </c>
      <c r="I2209" s="36" t="str">
        <f>IF(Table2[[#This Row],[M2A]]="","",SUM(Table2[[#This Row],[M2A]]-(IF(Table2[[#This Row],[M1A]]="",Table2[[#This Row],[AWAL]],Table2[[#This Row],[M1A]]))))</f>
        <v/>
      </c>
      <c r="J2209" s="37"/>
      <c r="K22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0" spans="1:15">
      <c r="A2210" s="33">
        <f>IF(Table2[[#This Row],[TT]]&lt;1,"",COUNT(A$2:A2209)+1)</f>
        <v>2171</v>
      </c>
      <c r="B2210" s="34" t="s">
        <v>2372</v>
      </c>
      <c r="C2210" s="35">
        <v>1</v>
      </c>
      <c r="D2210" s="35" t="s">
        <v>43</v>
      </c>
      <c r="E22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0" s="36" t="str">
        <f>IF(Table2[[#This Row],[M1A]]="","",Table2[[#This Row],[M1A]]-Table2[[#This Row],[AWAL]])</f>
        <v/>
      </c>
      <c r="I2210" s="36" t="str">
        <f>IF(Table2[[#This Row],[M2A]]="","",SUM(Table2[[#This Row],[M2A]]-(IF(Table2[[#This Row],[M1A]]="",Table2[[#This Row],[AWAL]],Table2[[#This Row],[M1A]]))))</f>
        <v/>
      </c>
      <c r="J2210" s="37"/>
      <c r="K22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1" spans="1:15">
      <c r="A2211" s="33">
        <f>IF(Table2[[#This Row],[TT]]&lt;1,"",COUNT(A$2:A2210)+1)</f>
        <v>2172</v>
      </c>
      <c r="B2211" s="34" t="s">
        <v>2373</v>
      </c>
      <c r="C2211" s="35">
        <v>2</v>
      </c>
      <c r="D2211" s="35">
        <v>0</v>
      </c>
      <c r="E22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11" s="36" t="str">
        <f>IF(Table2[[#This Row],[M1A]]="","",Table2[[#This Row],[M1A]]-Table2[[#This Row],[AWAL]])</f>
        <v/>
      </c>
      <c r="I2211" s="36" t="str">
        <f>IF(Table2[[#This Row],[M2A]]="","",SUM(Table2[[#This Row],[M2A]]-(IF(Table2[[#This Row],[M1A]]="",Table2[[#This Row],[AWAL]],Table2[[#This Row],[M1A]]))))</f>
        <v/>
      </c>
      <c r="J2211" s="37"/>
      <c r="K22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2" spans="1:15">
      <c r="A2212" s="33">
        <f>IF(Table2[[#This Row],[TT]]&lt;1,"",COUNT(A$2:A2211)+1)</f>
        <v>2173</v>
      </c>
      <c r="B2212" s="34" t="s">
        <v>2374</v>
      </c>
      <c r="C2212" s="35">
        <v>4</v>
      </c>
      <c r="D2212" s="35" t="s">
        <v>57</v>
      </c>
      <c r="E22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2212" s="36">
        <v>3</v>
      </c>
      <c r="G2212" s="36">
        <f>IF(Table2[[#This Row],[M1A]]="","",Table2[[#This Row],[M1A]]-Table2[[#This Row],[AWAL]])</f>
        <v>-1</v>
      </c>
      <c r="I2212" s="36" t="str">
        <f>IF(Table2[[#This Row],[M2A]]="","",SUM(Table2[[#This Row],[M2A]]-(IF(Table2[[#This Row],[M1A]]="",Table2[[#This Row],[AWAL]],Table2[[#This Row],[M1A]]))))</f>
        <v/>
      </c>
      <c r="J2212" s="37"/>
      <c r="K22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M1:K(-1)  </v>
      </c>
      <c r="O22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M1-1 </v>
      </c>
    </row>
    <row r="2213" spans="1:15">
      <c r="A2213" s="33">
        <f>IF(Table2[[#This Row],[TT]]&lt;1,"",COUNT(A$2:A2212)+1)</f>
        <v>2174</v>
      </c>
      <c r="B2213" s="34" t="s">
        <v>2886</v>
      </c>
      <c r="C2213" s="35">
        <v>20</v>
      </c>
      <c r="D2213" s="35" t="s">
        <v>57</v>
      </c>
      <c r="E22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213" s="36" t="str">
        <f>IF(Table2[[#This Row],[M1A]]="","",Table2[[#This Row],[M1A]]-Table2[[#This Row],[AWAL]])</f>
        <v/>
      </c>
      <c r="I2213" s="36" t="str">
        <f>IF(Table2[[#This Row],[M2A]]="","",SUM(Table2[[#This Row],[M2A]]-(IF(Table2[[#This Row],[M1A]]="",Table2[[#This Row],[AWAL]],Table2[[#This Row],[M1A]]))))</f>
        <v/>
      </c>
      <c r="J2213" s="37"/>
      <c r="K22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4" spans="1:15">
      <c r="A2214" s="33">
        <f>IF(Table2[[#This Row],[TT]]&lt;1,"",COUNT(A$2:A2213)+1)</f>
        <v>2175</v>
      </c>
      <c r="B2214" s="34" t="s">
        <v>2375</v>
      </c>
      <c r="C2214" s="35">
        <v>8</v>
      </c>
      <c r="D2214" s="35" t="s">
        <v>57</v>
      </c>
      <c r="E22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214" s="36" t="str">
        <f>IF(Table2[[#This Row],[M1A]]="","",Table2[[#This Row],[M1A]]-Table2[[#This Row],[AWAL]])</f>
        <v/>
      </c>
      <c r="I2214" s="36" t="str">
        <f>IF(Table2[[#This Row],[M2A]]="","",SUM(Table2[[#This Row],[M2A]]-(IF(Table2[[#This Row],[M1A]]="",Table2[[#This Row],[AWAL]],Table2[[#This Row],[M1A]]))))</f>
        <v/>
      </c>
      <c r="J2214" s="37"/>
      <c r="K22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5" spans="1:15">
      <c r="A2215" s="33">
        <f>IF(Table2[[#This Row],[TT]]&lt;1,"",COUNT(A$2:A2214)+1)</f>
        <v>2176</v>
      </c>
      <c r="B2215" s="34" t="s">
        <v>2376</v>
      </c>
      <c r="C2215" s="35">
        <v>1</v>
      </c>
      <c r="D2215" s="35" t="s">
        <v>186</v>
      </c>
      <c r="E22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5" s="36" t="str">
        <f>IF(Table2[[#This Row],[M1A]]="","",Table2[[#This Row],[M1A]]-Table2[[#This Row],[AWAL]])</f>
        <v/>
      </c>
      <c r="I2215" s="36" t="str">
        <f>IF(Table2[[#This Row],[M2A]]="","",SUM(Table2[[#This Row],[M2A]]-(IF(Table2[[#This Row],[M1A]]="",Table2[[#This Row],[AWAL]],Table2[[#This Row],[M1A]]))))</f>
        <v/>
      </c>
      <c r="J2215" s="37"/>
      <c r="K22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6" spans="1:15">
      <c r="A2216" s="33">
        <f>IF(Table2[[#This Row],[TT]]&lt;1,"",COUNT(A$2:A2215)+1)</f>
        <v>2177</v>
      </c>
      <c r="B2216" s="34" t="s">
        <v>2377</v>
      </c>
      <c r="C2216" s="35">
        <v>1</v>
      </c>
      <c r="D2216" s="35" t="s">
        <v>186</v>
      </c>
      <c r="E22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6" s="36" t="str">
        <f>IF(Table2[[#This Row],[M1A]]="","",Table2[[#This Row],[M1A]]-Table2[[#This Row],[AWAL]])</f>
        <v/>
      </c>
      <c r="I2216" s="36" t="str">
        <f>IF(Table2[[#This Row],[M2A]]="","",SUM(Table2[[#This Row],[M2A]]-(IF(Table2[[#This Row],[M1A]]="",Table2[[#This Row],[AWAL]],Table2[[#This Row],[M1A]]))))</f>
        <v/>
      </c>
      <c r="J2216" s="37"/>
      <c r="K22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7" spans="1:15">
      <c r="A2217" s="33">
        <f>IF(Table2[[#This Row],[TT]]&lt;1,"",COUNT(A$2:A2216)+1)</f>
        <v>2178</v>
      </c>
      <c r="B2217" s="34" t="s">
        <v>2378</v>
      </c>
      <c r="C2217" s="35">
        <v>3</v>
      </c>
      <c r="D2217" s="35" t="s">
        <v>347</v>
      </c>
      <c r="E22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17" s="36" t="str">
        <f>IF(Table2[[#This Row],[M1A]]="","",Table2[[#This Row],[M1A]]-Table2[[#This Row],[AWAL]])</f>
        <v/>
      </c>
      <c r="I2217" s="36" t="str">
        <f>IF(Table2[[#This Row],[M2A]]="","",SUM(Table2[[#This Row],[M2A]]-(IF(Table2[[#This Row],[M1A]]="",Table2[[#This Row],[AWAL]],Table2[[#This Row],[M1A]]))))</f>
        <v/>
      </c>
      <c r="J2217" s="37"/>
      <c r="K22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8" spans="1:15">
      <c r="A2218" s="33">
        <f>IF(Table2[[#This Row],[TT]]&lt;1,"",COUNT(A$2:A2217)+1)</f>
        <v>2179</v>
      </c>
      <c r="B2218" s="34" t="s">
        <v>2379</v>
      </c>
      <c r="C2218" s="35">
        <v>9</v>
      </c>
      <c r="D2218" s="35" t="s">
        <v>137</v>
      </c>
      <c r="E22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18" s="36" t="str">
        <f>IF(Table2[[#This Row],[M1A]]="","",Table2[[#This Row],[M1A]]-Table2[[#This Row],[AWAL]])</f>
        <v/>
      </c>
      <c r="I2218" s="36" t="str">
        <f>IF(Table2[[#This Row],[M2A]]="","",SUM(Table2[[#This Row],[M2A]]-(IF(Table2[[#This Row],[M1A]]="",Table2[[#This Row],[AWAL]],Table2[[#This Row],[M1A]]))))</f>
        <v/>
      </c>
      <c r="J2218" s="37"/>
      <c r="K22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19" spans="1:15">
      <c r="A2219" s="33">
        <f>IF(Table2[[#This Row],[TT]]&lt;1,"",COUNT(A$2:A2218)+1)</f>
        <v>2180</v>
      </c>
      <c r="B2219" s="34" t="s">
        <v>2380</v>
      </c>
      <c r="C2219" s="35">
        <v>1</v>
      </c>
      <c r="D2219" s="35">
        <v>0</v>
      </c>
      <c r="E22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9" s="36" t="str">
        <f>IF(Table2[[#This Row],[M1A]]="","",Table2[[#This Row],[M1A]]-Table2[[#This Row],[AWAL]])</f>
        <v/>
      </c>
      <c r="I2219" s="36" t="str">
        <f>IF(Table2[[#This Row],[M2A]]="","",SUM(Table2[[#This Row],[M2A]]-(IF(Table2[[#This Row],[M1A]]="",Table2[[#This Row],[AWAL]],Table2[[#This Row],[M1A]]))))</f>
        <v/>
      </c>
      <c r="J2219" s="37"/>
      <c r="K22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0" spans="1:15">
      <c r="A2220" s="33">
        <f>IF(Table2[[#This Row],[TT]]&lt;1,"",COUNT(A$2:A2219)+1)</f>
        <v>2181</v>
      </c>
      <c r="B2220" s="34" t="s">
        <v>2381</v>
      </c>
      <c r="C2220" s="35">
        <v>1</v>
      </c>
      <c r="D2220" s="35" t="s">
        <v>793</v>
      </c>
      <c r="E22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0" s="36" t="str">
        <f>IF(Table2[[#This Row],[M1A]]="","",Table2[[#This Row],[M1A]]-Table2[[#This Row],[AWAL]])</f>
        <v/>
      </c>
      <c r="I2220" s="36" t="str">
        <f>IF(Table2[[#This Row],[M2A]]="","",SUM(Table2[[#This Row],[M2A]]-(IF(Table2[[#This Row],[M1A]]="",Table2[[#This Row],[AWAL]],Table2[[#This Row],[M1A]]))))</f>
        <v/>
      </c>
      <c r="J2220" s="37"/>
      <c r="K22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1" spans="1:15">
      <c r="A2221" s="33">
        <f>IF(Table2[[#This Row],[TT]]&lt;1,"",COUNT(A$2:A2220)+1)</f>
        <v>2182</v>
      </c>
      <c r="B2221" s="34" t="s">
        <v>2382</v>
      </c>
      <c r="C2221" s="35">
        <v>1</v>
      </c>
      <c r="D2221" s="35" t="s">
        <v>2383</v>
      </c>
      <c r="E22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1" s="36" t="str">
        <f>IF(Table2[[#This Row],[M1A]]="","",Table2[[#This Row],[M1A]]-Table2[[#This Row],[AWAL]])</f>
        <v/>
      </c>
      <c r="I2221" s="36" t="str">
        <f>IF(Table2[[#This Row],[M2A]]="","",SUM(Table2[[#This Row],[M2A]]-(IF(Table2[[#This Row],[M1A]]="",Table2[[#This Row],[AWAL]],Table2[[#This Row],[M1A]]))))</f>
        <v/>
      </c>
      <c r="J2221" s="37"/>
      <c r="K22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2" spans="1:15">
      <c r="A2222" s="33">
        <f>IF(Table2[[#This Row],[TT]]&lt;1,"",COUNT(A$2:A2221)+1)</f>
        <v>2183</v>
      </c>
      <c r="B2222" s="34" t="s">
        <v>2384</v>
      </c>
      <c r="C2222" s="35">
        <v>5</v>
      </c>
      <c r="D2222" s="35">
        <v>360</v>
      </c>
      <c r="E22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22" s="36" t="str">
        <f>IF(Table2[[#This Row],[M1A]]="","",Table2[[#This Row],[M1A]]-Table2[[#This Row],[AWAL]])</f>
        <v/>
      </c>
      <c r="I2222" s="36" t="str">
        <f>IF(Table2[[#This Row],[M2A]]="","",SUM(Table2[[#This Row],[M2A]]-(IF(Table2[[#This Row],[M1A]]="",Table2[[#This Row],[AWAL]],Table2[[#This Row],[M1A]]))))</f>
        <v/>
      </c>
      <c r="J2222" s="37"/>
      <c r="K22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3" spans="1:15">
      <c r="A2223" s="33">
        <f>IF(Table2[[#This Row],[TT]]&lt;1,"",COUNT(A$2:A2222)+1)</f>
        <v>2184</v>
      </c>
      <c r="B2223" s="34" t="s">
        <v>2385</v>
      </c>
      <c r="C2223" s="35">
        <v>10</v>
      </c>
      <c r="D2223" s="35" t="s">
        <v>57</v>
      </c>
      <c r="E22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223" s="36" t="str">
        <f>IF(Table2[[#This Row],[M1A]]="","",Table2[[#This Row],[M1A]]-Table2[[#This Row],[AWAL]])</f>
        <v/>
      </c>
      <c r="I2223" s="36" t="str">
        <f>IF(Table2[[#This Row],[M2A]]="","",SUM(Table2[[#This Row],[M2A]]-(IF(Table2[[#This Row],[M1A]]="",Table2[[#This Row],[AWAL]],Table2[[#This Row],[M1A]]))))</f>
        <v/>
      </c>
      <c r="J2223" s="37"/>
      <c r="K22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4" spans="1:15">
      <c r="A2224" s="33">
        <f>IF(Table2[[#This Row],[TT]]&lt;1,"",COUNT(A$2:A2223)+1)</f>
        <v>2185</v>
      </c>
      <c r="B2224" s="34" t="s">
        <v>2386</v>
      </c>
      <c r="C2224" s="35">
        <v>4</v>
      </c>
      <c r="D2224" s="35">
        <v>360</v>
      </c>
      <c r="E22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24" s="36" t="str">
        <f>IF(Table2[[#This Row],[M1A]]="","",Table2[[#This Row],[M1A]]-Table2[[#This Row],[AWAL]])</f>
        <v/>
      </c>
      <c r="I2224" s="36" t="str">
        <f>IF(Table2[[#This Row],[M2A]]="","",SUM(Table2[[#This Row],[M2A]]-(IF(Table2[[#This Row],[M1A]]="",Table2[[#This Row],[AWAL]],Table2[[#This Row],[M1A]]))))</f>
        <v/>
      </c>
      <c r="J2224" s="37"/>
      <c r="K22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5" spans="1:15">
      <c r="A2225" s="33">
        <f>IF(Table2[[#This Row],[TT]]&lt;1,"",COUNT(A$2:A2224)+1)</f>
        <v>2186</v>
      </c>
      <c r="B2225" s="34" t="s">
        <v>2387</v>
      </c>
      <c r="C2225" s="35">
        <v>12</v>
      </c>
      <c r="D2225" s="35">
        <v>360</v>
      </c>
      <c r="E22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25" s="36" t="str">
        <f>IF(Table2[[#This Row],[M1A]]="","",Table2[[#This Row],[M1A]]-Table2[[#This Row],[AWAL]])</f>
        <v/>
      </c>
      <c r="I2225" s="36" t="str">
        <f>IF(Table2[[#This Row],[M2A]]="","",SUM(Table2[[#This Row],[M2A]]-(IF(Table2[[#This Row],[M1A]]="",Table2[[#This Row],[AWAL]],Table2[[#This Row],[M1A]]))))</f>
        <v/>
      </c>
      <c r="J2225" s="37"/>
      <c r="K22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6" spans="1:15">
      <c r="A2226" s="33">
        <f>IF(Table2[[#This Row],[TT]]&lt;1,"",COUNT(A$2:A2225)+1)</f>
        <v>2187</v>
      </c>
      <c r="B2226" s="34" t="s">
        <v>2388</v>
      </c>
      <c r="C2226" s="35">
        <v>17</v>
      </c>
      <c r="D2226" s="35">
        <v>360</v>
      </c>
      <c r="E22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226" s="36" t="str">
        <f>IF(Table2[[#This Row],[M1A]]="","",Table2[[#This Row],[M1A]]-Table2[[#This Row],[AWAL]])</f>
        <v/>
      </c>
      <c r="I2226" s="36" t="str">
        <f>IF(Table2[[#This Row],[M2A]]="","",SUM(Table2[[#This Row],[M2A]]-(IF(Table2[[#This Row],[M1A]]="",Table2[[#This Row],[AWAL]],Table2[[#This Row],[M1A]]))))</f>
        <v/>
      </c>
      <c r="J2226" s="37"/>
      <c r="K22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7" spans="1:15">
      <c r="A2227" s="45">
        <f>IF(Table2[[#This Row],[TT]]&lt;1,"",COUNT(A$2:A2226)+1)</f>
        <v>2188</v>
      </c>
      <c r="B2227" s="34" t="s">
        <v>2389</v>
      </c>
      <c r="C2227" s="35">
        <v>10</v>
      </c>
      <c r="D2227" s="35">
        <v>360</v>
      </c>
      <c r="E2227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2227" s="47"/>
      <c r="G2227" s="46" t="str">
        <f>IF(Table2[[#This Row],[M1A]]="","",Table2[[#This Row],[M1A]]-Table2[[#This Row],[AWAL]])</f>
        <v/>
      </c>
      <c r="H2227" s="47"/>
      <c r="I2227" s="46" t="str">
        <f>IF(Table2[[#This Row],[M2A]]="","",SUM(Table2[[#This Row],[M2A]]-(IF(Table2[[#This Row],[M1A]]="",Table2[[#This Row],[AWAL]],Table2[[#This Row],[M1A]]))))</f>
        <v/>
      </c>
      <c r="J2227" s="48"/>
      <c r="K2227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2227" s="46"/>
      <c r="M2227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7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8" spans="1:15">
      <c r="A2228" s="33">
        <f>IF(Table2[[#This Row],[TT]]&lt;1,"",COUNT(A$2:A2227)+1)</f>
        <v>2189</v>
      </c>
      <c r="B2228" s="34" t="s">
        <v>2390</v>
      </c>
      <c r="C2228" s="35">
        <v>1</v>
      </c>
      <c r="D2228" s="35">
        <v>360</v>
      </c>
      <c r="E22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8" s="36" t="str">
        <f>IF(Table2[[#This Row],[M1A]]="","",Table2[[#This Row],[M1A]]-Table2[[#This Row],[AWAL]])</f>
        <v/>
      </c>
      <c r="I2228" s="36" t="str">
        <f>IF(Table2[[#This Row],[M2A]]="","",SUM(Table2[[#This Row],[M2A]]-(IF(Table2[[#This Row],[M1A]]="",Table2[[#This Row],[AWAL]],Table2[[#This Row],[M1A]]))))</f>
        <v/>
      </c>
      <c r="J2228" s="37"/>
      <c r="K22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29" spans="1:15">
      <c r="A2229" s="33">
        <f>IF(Table2[[#This Row],[TT]]&lt;1,"",COUNT(A$2:A2228)+1)</f>
        <v>2190</v>
      </c>
      <c r="B2229" s="34" t="s">
        <v>2391</v>
      </c>
      <c r="C2229" s="35">
        <v>1</v>
      </c>
      <c r="D2229" s="35">
        <v>360</v>
      </c>
      <c r="E22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9" s="36" t="str">
        <f>IF(Table2[[#This Row],[M1A]]="","",Table2[[#This Row],[M1A]]-Table2[[#This Row],[AWAL]])</f>
        <v/>
      </c>
      <c r="I2229" s="36" t="str">
        <f>IF(Table2[[#This Row],[M2A]]="","",SUM(Table2[[#This Row],[M2A]]-(IF(Table2[[#This Row],[M1A]]="",Table2[[#This Row],[AWAL]],Table2[[#This Row],[M1A]]))))</f>
        <v/>
      </c>
      <c r="J2229" s="37"/>
      <c r="K22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0" spans="1:15">
      <c r="A2230" s="33">
        <f>IF(Table2[[#This Row],[TT]]&lt;1,"",COUNT(A$2:A2229)+1)</f>
        <v>2191</v>
      </c>
      <c r="B2230" s="34" t="s">
        <v>2392</v>
      </c>
      <c r="C2230" s="35">
        <v>9</v>
      </c>
      <c r="D2230" s="35">
        <v>480</v>
      </c>
      <c r="E22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30" s="36" t="str">
        <f>IF(Table2[[#This Row],[M1A]]="","",Table2[[#This Row],[M1A]]-Table2[[#This Row],[AWAL]])</f>
        <v/>
      </c>
      <c r="I2230" s="36" t="str">
        <f>IF(Table2[[#This Row],[M2A]]="","",SUM(Table2[[#This Row],[M2A]]-(IF(Table2[[#This Row],[M1A]]="",Table2[[#This Row],[AWAL]],Table2[[#This Row],[M1A]]))))</f>
        <v/>
      </c>
      <c r="J2230" s="37"/>
      <c r="K22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1" spans="1:15">
      <c r="A2231" s="39">
        <f>IF(Table2[[#This Row],[TT]]&lt;1,"",COUNT(A$2:A2230)+1)</f>
        <v>2192</v>
      </c>
      <c r="B2231" s="34" t="s">
        <v>2393</v>
      </c>
      <c r="C2231" s="35">
        <v>38</v>
      </c>
      <c r="D2231" s="35" t="s">
        <v>347</v>
      </c>
      <c r="E223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2231" s="38" t="str">
        <f>IF(Table2[[#This Row],[M1A]]="","",Table2[[#This Row],[M1A]]-Table2[[#This Row],[AWAL]])</f>
        <v/>
      </c>
      <c r="I2231" s="38" t="str">
        <f>IF(Table2[[#This Row],[M2A]]="","",SUM(Table2[[#This Row],[M2A]]-(IF(Table2[[#This Row],[M1A]]="",Table2[[#This Row],[AWAL]],Table2[[#This Row],[M1A]]))))</f>
        <v/>
      </c>
      <c r="J2231" s="40"/>
      <c r="K223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1" s="38"/>
      <c r="M223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2" spans="1:15">
      <c r="A2232" s="33">
        <f>IF(Table2[[#This Row],[TT]]&lt;1,"",COUNT(A$2:A2231)+1)</f>
        <v>2193</v>
      </c>
      <c r="B2232" s="34" t="s">
        <v>2394</v>
      </c>
      <c r="C2232" s="35">
        <v>3</v>
      </c>
      <c r="D2232" s="35" t="s">
        <v>347</v>
      </c>
      <c r="E22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32" s="36" t="str">
        <f>IF(Table2[[#This Row],[M1A]]="","",Table2[[#This Row],[M1A]]-Table2[[#This Row],[AWAL]])</f>
        <v/>
      </c>
      <c r="I2232" s="36" t="str">
        <f>IF(Table2[[#This Row],[M2A]]="","",SUM(Table2[[#This Row],[M2A]]-(IF(Table2[[#This Row],[M1A]]="",Table2[[#This Row],[AWAL]],Table2[[#This Row],[M1A]]))))</f>
        <v/>
      </c>
      <c r="J2232" s="37"/>
      <c r="K22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3" spans="1:15">
      <c r="A2233" s="39">
        <f>IF(Table2[[#This Row],[TT]]&lt;1,"",COUNT(A$2:A2232)+1)</f>
        <v>2194</v>
      </c>
      <c r="B2233" s="34" t="s">
        <v>2395</v>
      </c>
      <c r="C2233" s="35">
        <v>4</v>
      </c>
      <c r="D2233" s="35">
        <v>480</v>
      </c>
      <c r="E223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33" s="38" t="str">
        <f>IF(Table2[[#This Row],[M1A]]="","",Table2[[#This Row],[M1A]]-Table2[[#This Row],[AWAL]])</f>
        <v/>
      </c>
      <c r="I2233" s="38" t="str">
        <f>IF(Table2[[#This Row],[M2A]]="","",SUM(Table2[[#This Row],[M2A]]-(IF(Table2[[#This Row],[M1A]]="",Table2[[#This Row],[AWAL]],Table2[[#This Row],[M1A]]))))</f>
        <v/>
      </c>
      <c r="J2233" s="37"/>
      <c r="K223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4" spans="1:15">
      <c r="A2234" s="33">
        <f>IF(Table2[[#This Row],[TT]]&lt;1,"",COUNT(A$2:A2233)+1)</f>
        <v>2195</v>
      </c>
      <c r="B2234" s="34" t="s">
        <v>2396</v>
      </c>
      <c r="C2234" s="35">
        <v>2</v>
      </c>
      <c r="D2234" s="35" t="s">
        <v>186</v>
      </c>
      <c r="E22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34" s="36" t="str">
        <f>IF(Table2[[#This Row],[M1A]]="","",Table2[[#This Row],[M1A]]-Table2[[#This Row],[AWAL]])</f>
        <v/>
      </c>
      <c r="I2234" s="36" t="str">
        <f>IF(Table2[[#This Row],[M2A]]="","",SUM(Table2[[#This Row],[M2A]]-(IF(Table2[[#This Row],[M1A]]="",Table2[[#This Row],[AWAL]],Table2[[#This Row],[M1A]]))))</f>
        <v/>
      </c>
      <c r="J2234" s="37"/>
      <c r="K22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5" spans="1:15">
      <c r="A2235" s="33">
        <f>IF(Table2[[#This Row],[TT]]&lt;1,"",COUNT(A$2:A2234)+1)</f>
        <v>2196</v>
      </c>
      <c r="B2235" s="34" t="s">
        <v>2397</v>
      </c>
      <c r="C2235" s="35">
        <v>3</v>
      </c>
      <c r="D2235" s="35" t="s">
        <v>823</v>
      </c>
      <c r="E22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35" s="36" t="str">
        <f>IF(Table2[[#This Row],[M1A]]="","",Table2[[#This Row],[M1A]]-Table2[[#This Row],[AWAL]])</f>
        <v/>
      </c>
      <c r="I2235" s="36" t="str">
        <f>IF(Table2[[#This Row],[M2A]]="","",SUM(Table2[[#This Row],[M2A]]-(IF(Table2[[#This Row],[M1A]]="",Table2[[#This Row],[AWAL]],Table2[[#This Row],[M1A]]))))</f>
        <v/>
      </c>
      <c r="J2235" s="37"/>
      <c r="K22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6" spans="1:15">
      <c r="A2236" s="33">
        <f>IF(Table2[[#This Row],[TT]]&lt;1,"",COUNT(A$2:A2235)+1)</f>
        <v>2197</v>
      </c>
      <c r="B2236" s="34" t="s">
        <v>2398</v>
      </c>
      <c r="C2236" s="35">
        <v>3</v>
      </c>
      <c r="D2236" s="35" t="s">
        <v>59</v>
      </c>
      <c r="E22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36" s="36" t="str">
        <f>IF(Table2[[#This Row],[M1A]]="","",Table2[[#This Row],[M1A]]-Table2[[#This Row],[AWAL]])</f>
        <v/>
      </c>
      <c r="I2236" s="36" t="str">
        <f>IF(Table2[[#This Row],[M2A]]="","",SUM(Table2[[#This Row],[M2A]]-(IF(Table2[[#This Row],[M1A]]="",Table2[[#This Row],[AWAL]],Table2[[#This Row],[M1A]]))))</f>
        <v/>
      </c>
      <c r="J2236" s="37"/>
      <c r="K22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7" spans="1:15">
      <c r="A2237" s="45">
        <f>IF(Table2[[#This Row],[TT]]&lt;1,"",COUNT(A$2:A2236)+1)</f>
        <v>2198</v>
      </c>
      <c r="B2237" s="34" t="s">
        <v>2399</v>
      </c>
      <c r="C2237" s="35">
        <v>14</v>
      </c>
      <c r="D2237" s="35" t="s">
        <v>2400</v>
      </c>
      <c r="E2237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2237" s="47"/>
      <c r="G2237" s="46" t="str">
        <f>IF(Table2[[#This Row],[M1A]]="","",Table2[[#This Row],[M1A]]-Table2[[#This Row],[AWAL]])</f>
        <v/>
      </c>
      <c r="H2237" s="47"/>
      <c r="I2237" s="46" t="str">
        <f>IF(Table2[[#This Row],[M2A]]="","",SUM(Table2[[#This Row],[M2A]]-(IF(Table2[[#This Row],[M1A]]="",Table2[[#This Row],[AWAL]],Table2[[#This Row],[M1A]]))))</f>
        <v/>
      </c>
      <c r="J2237" s="48"/>
      <c r="K2237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7" s="46"/>
      <c r="M2237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7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8" spans="1:15">
      <c r="A2238" s="39">
        <f>IF(Table2[[#This Row],[TT]]&lt;1,"",COUNT(A$2:A2237)+1)</f>
        <v>2199</v>
      </c>
      <c r="B2238" s="34" t="s">
        <v>2401</v>
      </c>
      <c r="C2238" s="35">
        <v>28</v>
      </c>
      <c r="D2238" s="35" t="s">
        <v>135</v>
      </c>
      <c r="E223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2238" s="38" t="str">
        <f>IF(Table2[[#This Row],[M1A]]="","",Table2[[#This Row],[M1A]]-Table2[[#This Row],[AWAL]])</f>
        <v/>
      </c>
      <c r="I2238" s="38" t="str">
        <f>IF(Table2[[#This Row],[M2A]]="","",SUM(Table2[[#This Row],[M2A]]-(IF(Table2[[#This Row],[M1A]]="",Table2[[#This Row],[AWAL]],Table2[[#This Row],[M1A]]))))</f>
        <v/>
      </c>
      <c r="J2238" s="40"/>
      <c r="K223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8" s="38"/>
      <c r="M223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39" spans="1:15">
      <c r="A2239" s="39">
        <f>IF(Table2[[#This Row],[TT]]&lt;1,"",COUNT(A$2:A2238)+1)</f>
        <v>2200</v>
      </c>
      <c r="B2239" s="34" t="s">
        <v>2402</v>
      </c>
      <c r="C2239" s="35">
        <v>4</v>
      </c>
      <c r="D2239" s="35" t="s">
        <v>2403</v>
      </c>
      <c r="E223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39" s="38" t="str">
        <f>IF(Table2[[#This Row],[M1A]]="","",Table2[[#This Row],[M1A]]-Table2[[#This Row],[AWAL]])</f>
        <v/>
      </c>
      <c r="I2239" s="38" t="str">
        <f>IF(Table2[[#This Row],[M2A]]="","",SUM(Table2[[#This Row],[M2A]]-(IF(Table2[[#This Row],[M1A]]="",Table2[[#This Row],[AWAL]],Table2[[#This Row],[M1A]]))))</f>
        <v/>
      </c>
      <c r="J2239" s="40"/>
      <c r="K223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9" s="38"/>
      <c r="M223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0" spans="1:15">
      <c r="A2240" s="39">
        <f>IF(Table2[[#This Row],[TT]]&lt;1,"",COUNT(A$2:A2239)+1)</f>
        <v>2201</v>
      </c>
      <c r="B2240" s="34" t="s">
        <v>2402</v>
      </c>
      <c r="C2240" s="35">
        <v>1</v>
      </c>
      <c r="D2240" s="35" t="s">
        <v>2403</v>
      </c>
      <c r="E224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0" s="38" t="str">
        <f>IF(Table2[[#This Row],[M1A]]="","",Table2[[#This Row],[M1A]]-Table2[[#This Row],[AWAL]])</f>
        <v/>
      </c>
      <c r="I2240" s="38" t="str">
        <f>IF(Table2[[#This Row],[M2A]]="","",SUM(Table2[[#This Row],[M2A]]-(IF(Table2[[#This Row],[M1A]]="",Table2[[#This Row],[AWAL]],Table2[[#This Row],[M1A]]))))</f>
        <v/>
      </c>
      <c r="J2240" s="40"/>
      <c r="K224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240" s="38"/>
      <c r="M224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1" spans="1:15">
      <c r="A2241" s="39">
        <f>IF(Table2[[#This Row],[TT]]&lt;1,"",COUNT(A$2:A2240)+1)</f>
        <v>2202</v>
      </c>
      <c r="B2241" s="34" t="s">
        <v>2404</v>
      </c>
      <c r="C2241" s="35">
        <v>1</v>
      </c>
      <c r="D2241" s="35">
        <v>100</v>
      </c>
      <c r="E22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1" s="38" t="str">
        <f>IF(Table2[[#This Row],[M1A]]="","",Table2[[#This Row],[M1A]]-Table2[[#This Row],[AWAL]])</f>
        <v/>
      </c>
      <c r="I2241" s="38" t="str">
        <f>IF(Table2[[#This Row],[M2A]]="","",SUM(Table2[[#This Row],[M2A]]-(IF(Table2[[#This Row],[M1A]]="",Table2[[#This Row],[AWAL]],Table2[[#This Row],[M1A]]))))</f>
        <v/>
      </c>
      <c r="J2241" s="40"/>
      <c r="K22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L2241" s="38"/>
      <c r="M22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2" spans="1:15">
      <c r="A2242" s="45">
        <f>IF(Table2[[#This Row],[TT]]&lt;1,"",COUNT(A$2:A2241)+1)</f>
        <v>2203</v>
      </c>
      <c r="B2242" s="34" t="s">
        <v>2404</v>
      </c>
      <c r="C2242" s="35">
        <v>1</v>
      </c>
      <c r="D2242" s="35">
        <v>100</v>
      </c>
      <c r="E2242" s="4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242" s="47"/>
      <c r="G2242" s="46" t="str">
        <f>IF(Table2[[#This Row],[M1A]]="","",Table2[[#This Row],[M1A]]-Table2[[#This Row],[AWAL]])</f>
        <v/>
      </c>
      <c r="H2242" s="47"/>
      <c r="I2242" s="46" t="str">
        <f>IF(Table2[[#This Row],[M2A]]="","",SUM(Table2[[#This Row],[M2A]]-(IF(Table2[[#This Row],[M1A]]="",Table2[[#This Row],[AWAL]],Table2[[#This Row],[M1A]]))))</f>
        <v/>
      </c>
      <c r="J2242" s="48"/>
      <c r="K2242" s="46" t="str">
        <f>IF(Table2[[#This Row],[M3A]]="","",SUM(Table2[[#This Row],[M3A]]-(IF(Table2[[#This Row],[M2A]]="",IF(Table2[[#This Row],[M1A]]="",Table2[[#This Row],[AWAL]],Table2[[#This Row],[M1A]]),Table2[[#This Row],[M2A]]))))</f>
        <v/>
      </c>
      <c r="L2242" s="46"/>
      <c r="M2242" s="4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2" s="46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3" spans="1:15">
      <c r="A2243" s="33">
        <f>IF(Table2[[#This Row],[TT]]&lt;1,"",COUNT(A$2:A2242)+1)</f>
        <v>2204</v>
      </c>
      <c r="B2243" s="34" t="s">
        <v>2404</v>
      </c>
      <c r="C2243" s="35">
        <v>1</v>
      </c>
      <c r="D2243" s="35">
        <v>100</v>
      </c>
      <c r="E22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3" s="36" t="str">
        <f>IF(Table2[[#This Row],[M1A]]="","",Table2[[#This Row],[M1A]]-Table2[[#This Row],[AWAL]])</f>
        <v/>
      </c>
      <c r="I2243" s="36" t="str">
        <f>IF(Table2[[#This Row],[M2A]]="","",SUM(Table2[[#This Row],[M2A]]-(IF(Table2[[#This Row],[M1A]]="",Table2[[#This Row],[AWAL]],Table2[[#This Row],[M1A]]))))</f>
        <v/>
      </c>
      <c r="J2243" s="37"/>
      <c r="K22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4" spans="1:15">
      <c r="A2244" s="33">
        <f>IF(Table2[[#This Row],[TT]]&lt;1,"",COUNT(A$2:A2243)+1)</f>
        <v>2205</v>
      </c>
      <c r="B2244" s="34" t="s">
        <v>2404</v>
      </c>
      <c r="C2244" s="35">
        <v>1</v>
      </c>
      <c r="D2244" s="35">
        <v>100</v>
      </c>
      <c r="E22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4" s="36" t="str">
        <f>IF(Table2[[#This Row],[M1A]]="","",Table2[[#This Row],[M1A]]-Table2[[#This Row],[AWAL]])</f>
        <v/>
      </c>
      <c r="I2244" s="36" t="str">
        <f>IF(Table2[[#This Row],[M2A]]="","",SUM(Table2[[#This Row],[M2A]]-(IF(Table2[[#This Row],[M1A]]="",Table2[[#This Row],[AWAL]],Table2[[#This Row],[M1A]]))))</f>
        <v/>
      </c>
      <c r="J2244" s="37"/>
      <c r="K22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5" spans="1:15">
      <c r="A2245" s="33">
        <f>IF(Table2[[#This Row],[TT]]&lt;1,"",COUNT(A$2:A2244)+1)</f>
        <v>2206</v>
      </c>
      <c r="B2245" s="34" t="s">
        <v>2404</v>
      </c>
      <c r="C2245" s="35">
        <v>6</v>
      </c>
      <c r="D2245" s="35">
        <v>100</v>
      </c>
      <c r="E22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45" s="36" t="str">
        <f>IF(Table2[[#This Row],[M1A]]="","",Table2[[#This Row],[M1A]]-Table2[[#This Row],[AWAL]])</f>
        <v/>
      </c>
      <c r="I2245" s="36" t="str">
        <f>IF(Table2[[#This Row],[M2A]]="","",SUM(Table2[[#This Row],[M2A]]-(IF(Table2[[#This Row],[M1A]]="",Table2[[#This Row],[AWAL]],Table2[[#This Row],[M1A]]))))</f>
        <v/>
      </c>
      <c r="J2245" s="37"/>
      <c r="K22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6" spans="1:15">
      <c r="A2246" s="33">
        <f>IF(Table2[[#This Row],[TT]]&lt;1,"",COUNT(A$2:A2245)+1)</f>
        <v>2207</v>
      </c>
      <c r="B2246" s="34" t="s">
        <v>2404</v>
      </c>
      <c r="C2246" s="35">
        <v>1</v>
      </c>
      <c r="D2246" s="35">
        <v>100</v>
      </c>
      <c r="E22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6" s="36" t="str">
        <f>IF(Table2[[#This Row],[M1A]]="","",Table2[[#This Row],[M1A]]-Table2[[#This Row],[AWAL]])</f>
        <v/>
      </c>
      <c r="I2246" s="36" t="str">
        <f>IF(Table2[[#This Row],[M2A]]="","",SUM(Table2[[#This Row],[M2A]]-(IF(Table2[[#This Row],[M1A]]="",Table2[[#This Row],[AWAL]],Table2[[#This Row],[M1A]]))))</f>
        <v/>
      </c>
      <c r="J2246" s="37"/>
      <c r="K22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7" spans="1:15">
      <c r="A2247" s="33">
        <f>IF(Table2[[#This Row],[TT]]&lt;1,"",COUNT(A$2:A2246)+1)</f>
        <v>2208</v>
      </c>
      <c r="B2247" s="34" t="s">
        <v>2405</v>
      </c>
      <c r="C2247" s="35">
        <v>7</v>
      </c>
      <c r="D2247" s="35">
        <v>180</v>
      </c>
      <c r="E22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47" s="36" t="str">
        <f>IF(Table2[[#This Row],[M1A]]="","",Table2[[#This Row],[M1A]]-Table2[[#This Row],[AWAL]])</f>
        <v/>
      </c>
      <c r="I2247" s="36" t="str">
        <f>IF(Table2[[#This Row],[M2A]]="","",SUM(Table2[[#This Row],[M2A]]-(IF(Table2[[#This Row],[M1A]]="",Table2[[#This Row],[AWAL]],Table2[[#This Row],[M1A]]))))</f>
        <v/>
      </c>
      <c r="J2247" s="37"/>
      <c r="K22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8" spans="1:15">
      <c r="A2248" s="33">
        <f>IF(Table2[[#This Row],[TT]]&lt;1,"",COUNT(A$2:A2247)+1)</f>
        <v>2209</v>
      </c>
      <c r="B2248" s="34" t="s">
        <v>2405</v>
      </c>
      <c r="C2248" s="35">
        <v>1</v>
      </c>
      <c r="D2248" s="35">
        <v>180</v>
      </c>
      <c r="E22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8" s="36" t="str">
        <f>IF(Table2[[#This Row],[M1A]]="","",Table2[[#This Row],[M1A]]-Table2[[#This Row],[AWAL]])</f>
        <v/>
      </c>
      <c r="I2248" s="36" t="str">
        <f>IF(Table2[[#This Row],[M2A]]="","",SUM(Table2[[#This Row],[M2A]]-(IF(Table2[[#This Row],[M1A]]="",Table2[[#This Row],[AWAL]],Table2[[#This Row],[M1A]]))))</f>
        <v/>
      </c>
      <c r="J2248" s="37"/>
      <c r="K22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49" spans="1:15">
      <c r="A2249" s="33">
        <f>IF(Table2[[#This Row],[TT]]&lt;1,"",COUNT(A$2:A2248)+1)</f>
        <v>2210</v>
      </c>
      <c r="B2249" s="34" t="s">
        <v>2406</v>
      </c>
      <c r="C2249" s="35">
        <v>1</v>
      </c>
      <c r="D2249" s="35">
        <v>180</v>
      </c>
      <c r="E22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9" s="36" t="str">
        <f>IF(Table2[[#This Row],[M1A]]="","",Table2[[#This Row],[M1A]]-Table2[[#This Row],[AWAL]])</f>
        <v/>
      </c>
      <c r="I2249" s="36" t="str">
        <f>IF(Table2[[#This Row],[M2A]]="","",SUM(Table2[[#This Row],[M2A]]-(IF(Table2[[#This Row],[M1A]]="",Table2[[#This Row],[AWAL]],Table2[[#This Row],[M1A]]))))</f>
        <v/>
      </c>
      <c r="J2249" s="37"/>
      <c r="K22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0" spans="1:15">
      <c r="A2250" s="33">
        <f>IF(Table2[[#This Row],[TT]]&lt;1,"",COUNT(A$2:A2249)+1)</f>
        <v>2211</v>
      </c>
      <c r="B2250" s="34" t="s">
        <v>2405</v>
      </c>
      <c r="C2250" s="35">
        <v>5</v>
      </c>
      <c r="D2250" s="35">
        <v>180</v>
      </c>
      <c r="E22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50" s="36" t="str">
        <f>IF(Table2[[#This Row],[M1A]]="","",Table2[[#This Row],[M1A]]-Table2[[#This Row],[AWAL]])</f>
        <v/>
      </c>
      <c r="I2250" s="36" t="str">
        <f>IF(Table2[[#This Row],[M2A]]="","",SUM(Table2[[#This Row],[M2A]]-(IF(Table2[[#This Row],[M1A]]="",Table2[[#This Row],[AWAL]],Table2[[#This Row],[M1A]]))))</f>
        <v/>
      </c>
      <c r="J2250" s="37"/>
      <c r="K22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1" spans="1:15">
      <c r="A2251" s="33">
        <f>IF(Table2[[#This Row],[TT]]&lt;1,"",COUNT(A$2:A2250)+1)</f>
        <v>2212</v>
      </c>
      <c r="B2251" s="34" t="s">
        <v>2405</v>
      </c>
      <c r="C2251" s="35">
        <v>2</v>
      </c>
      <c r="D2251" s="35">
        <v>180</v>
      </c>
      <c r="E22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51" s="36" t="str">
        <f>IF(Table2[[#This Row],[M1A]]="","",Table2[[#This Row],[M1A]]-Table2[[#This Row],[AWAL]])</f>
        <v/>
      </c>
      <c r="I2251" s="36" t="str">
        <f>IF(Table2[[#This Row],[M2A]]="","",SUM(Table2[[#This Row],[M2A]]-(IF(Table2[[#This Row],[M1A]]="",Table2[[#This Row],[AWAL]],Table2[[#This Row],[M1A]]))))</f>
        <v/>
      </c>
      <c r="J2251" s="37"/>
      <c r="K22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2" spans="1:15">
      <c r="A2252" s="33">
        <f>IF(Table2[[#This Row],[TT]]&lt;1,"",COUNT(A$2:A2251)+1)</f>
        <v>2213</v>
      </c>
      <c r="B2252" s="34" t="s">
        <v>2405</v>
      </c>
      <c r="C2252" s="35">
        <v>4</v>
      </c>
      <c r="D2252" s="35">
        <v>180</v>
      </c>
      <c r="E22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52" s="36" t="str">
        <f>IF(Table2[[#This Row],[M1A]]="","",Table2[[#This Row],[M1A]]-Table2[[#This Row],[AWAL]])</f>
        <v/>
      </c>
      <c r="I2252" s="36" t="str">
        <f>IF(Table2[[#This Row],[M2A]]="","",SUM(Table2[[#This Row],[M2A]]-(IF(Table2[[#This Row],[M1A]]="",Table2[[#This Row],[AWAL]],Table2[[#This Row],[M1A]]))))</f>
        <v/>
      </c>
      <c r="J2252" s="37"/>
      <c r="K22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3" spans="1:15">
      <c r="A2253" s="33">
        <f>IF(Table2[[#This Row],[TT]]&lt;1,"",COUNT(A$2:A2252)+1)</f>
        <v>2214</v>
      </c>
      <c r="B2253" s="34" t="s">
        <v>2405</v>
      </c>
      <c r="C2253" s="35">
        <v>6</v>
      </c>
      <c r="D2253" s="35">
        <v>180</v>
      </c>
      <c r="E22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53" s="36" t="str">
        <f>IF(Table2[[#This Row],[M1A]]="","",Table2[[#This Row],[M1A]]-Table2[[#This Row],[AWAL]])</f>
        <v/>
      </c>
      <c r="I2253" s="36" t="str">
        <f>IF(Table2[[#This Row],[M2A]]="","",SUM(Table2[[#This Row],[M2A]]-(IF(Table2[[#This Row],[M1A]]="",Table2[[#This Row],[AWAL]],Table2[[#This Row],[M1A]]))))</f>
        <v/>
      </c>
      <c r="J2253" s="37"/>
      <c r="K22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4" spans="1:15">
      <c r="A2254" s="33">
        <f>IF(Table2[[#This Row],[TT]]&lt;1,"",COUNT(A$2:A2253)+1)</f>
        <v>2215</v>
      </c>
      <c r="B2254" s="34" t="s">
        <v>2406</v>
      </c>
      <c r="C2254" s="35">
        <v>1</v>
      </c>
      <c r="D2254" s="35">
        <v>180</v>
      </c>
      <c r="E22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4" s="36" t="str">
        <f>IF(Table2[[#This Row],[M1A]]="","",Table2[[#This Row],[M1A]]-Table2[[#This Row],[AWAL]])</f>
        <v/>
      </c>
      <c r="I2254" s="36" t="str">
        <f>IF(Table2[[#This Row],[M2A]]="","",SUM(Table2[[#This Row],[M2A]]-(IF(Table2[[#This Row],[M1A]]="",Table2[[#This Row],[AWAL]],Table2[[#This Row],[M1A]]))))</f>
        <v/>
      </c>
      <c r="J2254" s="37"/>
      <c r="K22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5" spans="1:15">
      <c r="A2255" s="33">
        <f>IF(Table2[[#This Row],[TT]]&lt;1,"",COUNT(A$2:A2254)+1)</f>
        <v>2216</v>
      </c>
      <c r="B2255" s="34" t="s">
        <v>2406</v>
      </c>
      <c r="C2255" s="35">
        <v>1</v>
      </c>
      <c r="D2255" s="35">
        <v>180</v>
      </c>
      <c r="E22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5" s="36" t="str">
        <f>IF(Table2[[#This Row],[M1A]]="","",Table2[[#This Row],[M1A]]-Table2[[#This Row],[AWAL]])</f>
        <v/>
      </c>
      <c r="I2255" s="36" t="str">
        <f>IF(Table2[[#This Row],[M2A]]="","",SUM(Table2[[#This Row],[M2A]]-(IF(Table2[[#This Row],[M1A]]="",Table2[[#This Row],[AWAL]],Table2[[#This Row],[M1A]]))))</f>
        <v/>
      </c>
      <c r="J2255" s="37"/>
      <c r="K22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6" spans="1:15">
      <c r="A2256" s="33">
        <f>IF(Table2[[#This Row],[TT]]&lt;1,"",COUNT(A$2:A2255)+1)</f>
        <v>2217</v>
      </c>
      <c r="B2256" s="34" t="s">
        <v>2406</v>
      </c>
      <c r="C2256" s="35">
        <v>1</v>
      </c>
      <c r="D2256" s="35">
        <v>180</v>
      </c>
      <c r="E22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6" s="36" t="str">
        <f>IF(Table2[[#This Row],[M1A]]="","",Table2[[#This Row],[M1A]]-Table2[[#This Row],[AWAL]])</f>
        <v/>
      </c>
      <c r="I2256" s="36" t="str">
        <f>IF(Table2[[#This Row],[M2A]]="","",SUM(Table2[[#This Row],[M2A]]-(IF(Table2[[#This Row],[M1A]]="",Table2[[#This Row],[AWAL]],Table2[[#This Row],[M1A]]))))</f>
        <v/>
      </c>
      <c r="J2256" s="37"/>
      <c r="K22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7" spans="1:15">
      <c r="A2257" s="33">
        <f>IF(Table2[[#This Row],[TT]]&lt;1,"",COUNT(A$2:A2256)+1)</f>
        <v>2218</v>
      </c>
      <c r="B2257" s="34" t="s">
        <v>2406</v>
      </c>
      <c r="C2257" s="35">
        <v>1</v>
      </c>
      <c r="D2257" s="35">
        <v>180</v>
      </c>
      <c r="E22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7" s="36" t="str">
        <f>IF(Table2[[#This Row],[M1A]]="","",Table2[[#This Row],[M1A]]-Table2[[#This Row],[AWAL]])</f>
        <v/>
      </c>
      <c r="I2257" s="36" t="str">
        <f>IF(Table2[[#This Row],[M2A]]="","",SUM(Table2[[#This Row],[M2A]]-(IF(Table2[[#This Row],[M1A]]="",Table2[[#This Row],[AWAL]],Table2[[#This Row],[M1A]]))))</f>
        <v/>
      </c>
      <c r="J2257" s="37"/>
      <c r="K22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8" spans="1:15">
      <c r="A2258" s="33">
        <f>IF(Table2[[#This Row],[TT]]&lt;1,"",COUNT(A$2:A2257)+1)</f>
        <v>2219</v>
      </c>
      <c r="B2258" s="34" t="s">
        <v>2405</v>
      </c>
      <c r="C2258" s="35">
        <v>7</v>
      </c>
      <c r="D2258" s="35">
        <v>180</v>
      </c>
      <c r="E22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58" s="36" t="str">
        <f>IF(Table2[[#This Row],[M1A]]="","",Table2[[#This Row],[M1A]]-Table2[[#This Row],[AWAL]])</f>
        <v/>
      </c>
      <c r="I2258" s="36" t="str">
        <f>IF(Table2[[#This Row],[M2A]]="","",SUM(Table2[[#This Row],[M2A]]-(IF(Table2[[#This Row],[M1A]]="",Table2[[#This Row],[AWAL]],Table2[[#This Row],[M1A]]))))</f>
        <v/>
      </c>
      <c r="J2258" s="37"/>
      <c r="K22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59" spans="1:15">
      <c r="A2259" s="33">
        <f>IF(Table2[[#This Row],[TT]]&lt;1,"",COUNT(A$2:A2258)+1)</f>
        <v>2220</v>
      </c>
      <c r="B2259" s="34" t="s">
        <v>2407</v>
      </c>
      <c r="C2259" s="35">
        <v>2</v>
      </c>
      <c r="D2259" s="35">
        <v>60</v>
      </c>
      <c r="E22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59" s="36" t="str">
        <f>IF(Table2[[#This Row],[M1A]]="","",Table2[[#This Row],[M1A]]-Table2[[#This Row],[AWAL]])</f>
        <v/>
      </c>
      <c r="I2259" s="36" t="str">
        <f>IF(Table2[[#This Row],[M2A]]="","",SUM(Table2[[#This Row],[M2A]]-(IF(Table2[[#This Row],[M1A]]="",Table2[[#This Row],[AWAL]],Table2[[#This Row],[M1A]]))))</f>
        <v/>
      </c>
      <c r="J2259" s="37"/>
      <c r="K22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0" spans="1:15">
      <c r="A2260" s="33">
        <f>IF(Table2[[#This Row],[TT]]&lt;1,"",COUNT(A$2:A2259)+1)</f>
        <v>2221</v>
      </c>
      <c r="B2260" s="34" t="s">
        <v>2407</v>
      </c>
      <c r="C2260" s="35">
        <v>19</v>
      </c>
      <c r="D2260" s="35">
        <v>60</v>
      </c>
      <c r="E22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260" s="36" t="str">
        <f>IF(Table2[[#This Row],[M1A]]="","",Table2[[#This Row],[M1A]]-Table2[[#This Row],[AWAL]])</f>
        <v/>
      </c>
      <c r="I2260" s="36" t="str">
        <f>IF(Table2[[#This Row],[M2A]]="","",SUM(Table2[[#This Row],[M2A]]-(IF(Table2[[#This Row],[M1A]]="",Table2[[#This Row],[AWAL]],Table2[[#This Row],[M1A]]))))</f>
        <v/>
      </c>
      <c r="J2260" s="37"/>
      <c r="K22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1" spans="1:15">
      <c r="A2261" s="33">
        <f>IF(Table2[[#This Row],[TT]]&lt;1,"",COUNT(A$2:A2260)+1)</f>
        <v>2222</v>
      </c>
      <c r="B2261" s="34" t="s">
        <v>2407</v>
      </c>
      <c r="C2261" s="35">
        <v>12</v>
      </c>
      <c r="D2261" s="35">
        <v>60</v>
      </c>
      <c r="E22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61" s="36" t="str">
        <f>IF(Table2[[#This Row],[M1A]]="","",Table2[[#This Row],[M1A]]-Table2[[#This Row],[AWAL]])</f>
        <v/>
      </c>
      <c r="I2261" s="36" t="str">
        <f>IF(Table2[[#This Row],[M2A]]="","",SUM(Table2[[#This Row],[M2A]]-(IF(Table2[[#This Row],[M1A]]="",Table2[[#This Row],[AWAL]],Table2[[#This Row],[M1A]]))))</f>
        <v/>
      </c>
      <c r="J2261" s="37"/>
      <c r="K22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2" spans="1:15">
      <c r="A2262" s="33">
        <f>IF(Table2[[#This Row],[TT]]&lt;1,"",COUNT(A$2:A2261)+1)</f>
        <v>2223</v>
      </c>
      <c r="B2262" s="34" t="s">
        <v>2407</v>
      </c>
      <c r="C2262" s="35">
        <v>10</v>
      </c>
      <c r="D2262" s="35">
        <v>60</v>
      </c>
      <c r="E22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262" s="36" t="str">
        <f>IF(Table2[[#This Row],[M1A]]="","",Table2[[#This Row],[M1A]]-Table2[[#This Row],[AWAL]])</f>
        <v/>
      </c>
      <c r="I2262" s="36" t="str">
        <f>IF(Table2[[#This Row],[M2A]]="","",SUM(Table2[[#This Row],[M2A]]-(IF(Table2[[#This Row],[M1A]]="",Table2[[#This Row],[AWAL]],Table2[[#This Row],[M1A]]))))</f>
        <v/>
      </c>
      <c r="J2262" s="37"/>
      <c r="K22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3" spans="1:15">
      <c r="A2263" s="33">
        <f>IF(Table2[[#This Row],[TT]]&lt;1,"",COUNT(A$2:A2262)+1)</f>
        <v>2224</v>
      </c>
      <c r="B2263" s="41" t="s">
        <v>2407</v>
      </c>
      <c r="C2263" s="42">
        <v>3</v>
      </c>
      <c r="D2263" s="42">
        <v>60</v>
      </c>
      <c r="E22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63" s="36" t="str">
        <f>IF(Table2[[#This Row],[M1A]]="","",Table2[[#This Row],[M1A]]-Table2[[#This Row],[AWAL]])</f>
        <v/>
      </c>
      <c r="I2263" s="36" t="str">
        <f>IF(Table2[[#This Row],[M2A]]="","",SUM(Table2[[#This Row],[M2A]]-(IF(Table2[[#This Row],[M1A]]="",Table2[[#This Row],[AWAL]],Table2[[#This Row],[M1A]]))))</f>
        <v/>
      </c>
      <c r="J2263" s="37"/>
      <c r="K22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4" spans="1:15">
      <c r="A2264" s="33">
        <f>IF(Table2[[#This Row],[TT]]&lt;1,"",COUNT(A$2:A2263)+1)</f>
        <v>2225</v>
      </c>
      <c r="B2264" s="34" t="s">
        <v>2408</v>
      </c>
      <c r="C2264" s="35">
        <v>1</v>
      </c>
      <c r="D2264" s="35" t="s">
        <v>2409</v>
      </c>
      <c r="E22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4" s="36" t="str">
        <f>IF(Table2[[#This Row],[M1A]]="","",Table2[[#This Row],[M1A]]-Table2[[#This Row],[AWAL]])</f>
        <v/>
      </c>
      <c r="I2264" s="36" t="str">
        <f>IF(Table2[[#This Row],[M2A]]="","",SUM(Table2[[#This Row],[M2A]]-(IF(Table2[[#This Row],[M1A]]="",Table2[[#This Row],[AWAL]],Table2[[#This Row],[M1A]]))))</f>
        <v/>
      </c>
      <c r="J2264" s="37"/>
      <c r="K22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5" spans="1:15">
      <c r="A2265" s="33">
        <f>IF(Table2[[#This Row],[TT]]&lt;1,"",COUNT(A$2:A2264)+1)</f>
        <v>2226</v>
      </c>
      <c r="B2265" s="34" t="s">
        <v>2408</v>
      </c>
      <c r="C2265" s="35">
        <v>4</v>
      </c>
      <c r="D2265" s="35" t="s">
        <v>2409</v>
      </c>
      <c r="E22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65" s="36" t="str">
        <f>IF(Table2[[#This Row],[M1A]]="","",Table2[[#This Row],[M1A]]-Table2[[#This Row],[AWAL]])</f>
        <v/>
      </c>
      <c r="I2265" s="36" t="str">
        <f>IF(Table2[[#This Row],[M2A]]="","",SUM(Table2[[#This Row],[M2A]]-(IF(Table2[[#This Row],[M1A]]="",Table2[[#This Row],[AWAL]],Table2[[#This Row],[M1A]]))))</f>
        <v/>
      </c>
      <c r="J2265" s="37"/>
      <c r="K22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6" spans="1:15">
      <c r="A2266" s="33">
        <f>IF(Table2[[#This Row],[TT]]&lt;1,"",COUNT(A$2:A2265)+1)</f>
        <v>2227</v>
      </c>
      <c r="B2266" s="34" t="s">
        <v>2410</v>
      </c>
      <c r="C2266" s="35">
        <v>1</v>
      </c>
      <c r="D2266" s="35" t="s">
        <v>196</v>
      </c>
      <c r="E22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6" s="36" t="str">
        <f>IF(Table2[[#This Row],[M1A]]="","",Table2[[#This Row],[M1A]]-Table2[[#This Row],[AWAL]])</f>
        <v/>
      </c>
      <c r="I2266" s="36" t="str">
        <f>IF(Table2[[#This Row],[M2A]]="","",SUM(Table2[[#This Row],[M2A]]-(IF(Table2[[#This Row],[M1A]]="",Table2[[#This Row],[AWAL]],Table2[[#This Row],[M1A]]))))</f>
        <v/>
      </c>
      <c r="J2266" s="37"/>
      <c r="K22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7" spans="1:15">
      <c r="A2267" s="33">
        <f>IF(Table2[[#This Row],[TT]]&lt;1,"",COUNT(A$2:A2266)+1)</f>
        <v>2228</v>
      </c>
      <c r="B2267" s="34" t="s">
        <v>2411</v>
      </c>
      <c r="C2267" s="35">
        <v>8</v>
      </c>
      <c r="D2267" s="35" t="s">
        <v>32</v>
      </c>
      <c r="E22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267" s="36" t="str">
        <f>IF(Table2[[#This Row],[M1A]]="","",Table2[[#This Row],[M1A]]-Table2[[#This Row],[AWAL]])</f>
        <v/>
      </c>
      <c r="I2267" s="36" t="str">
        <f>IF(Table2[[#This Row],[M2A]]="","",SUM(Table2[[#This Row],[M2A]]-(IF(Table2[[#This Row],[M1A]]="",Table2[[#This Row],[AWAL]],Table2[[#This Row],[M1A]]))))</f>
        <v/>
      </c>
      <c r="J2267" s="37"/>
      <c r="K22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8" spans="1:15">
      <c r="A2268" s="33">
        <f>IF(Table2[[#This Row],[TT]]&lt;1,"",COUNT(A$2:A2267)+1)</f>
        <v>2229</v>
      </c>
      <c r="B2268" s="34" t="s">
        <v>2412</v>
      </c>
      <c r="C2268" s="35">
        <v>5</v>
      </c>
      <c r="D2268" s="35" t="s">
        <v>186</v>
      </c>
      <c r="E22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68" s="36" t="str">
        <f>IF(Table2[[#This Row],[M1A]]="","",Table2[[#This Row],[M1A]]-Table2[[#This Row],[AWAL]])</f>
        <v/>
      </c>
      <c r="I2268" s="36" t="str">
        <f>IF(Table2[[#This Row],[M2A]]="","",SUM(Table2[[#This Row],[M2A]]-(IF(Table2[[#This Row],[M1A]]="",Table2[[#This Row],[AWAL]],Table2[[#This Row],[M1A]]))))</f>
        <v/>
      </c>
      <c r="J2268" s="37"/>
      <c r="K22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69" spans="1:15">
      <c r="A2269" s="33">
        <f>IF(Table2[[#This Row],[TT]]&lt;1,"",COUNT(A$2:A2268)+1)</f>
        <v>2230</v>
      </c>
      <c r="B2269" s="34" t="s">
        <v>2413</v>
      </c>
      <c r="C2269" s="35">
        <v>13</v>
      </c>
      <c r="D2269" s="35">
        <v>480</v>
      </c>
      <c r="E22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69" s="36" t="str">
        <f>IF(Table2[[#This Row],[M1A]]="","",Table2[[#This Row],[M1A]]-Table2[[#This Row],[AWAL]])</f>
        <v/>
      </c>
      <c r="I2269" s="36" t="str">
        <f>IF(Table2[[#This Row],[M2A]]="","",SUM(Table2[[#This Row],[M2A]]-(IF(Table2[[#This Row],[M1A]]="",Table2[[#This Row],[AWAL]],Table2[[#This Row],[M1A]]))))</f>
        <v/>
      </c>
      <c r="J2269" s="37"/>
      <c r="K22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0" spans="1:15">
      <c r="A2270" s="33">
        <f>IF(Table2[[#This Row],[TT]]&lt;1,"",COUNT(A$2:A2269)+1)</f>
        <v>2231</v>
      </c>
      <c r="B2270" s="34" t="s">
        <v>2414</v>
      </c>
      <c r="C2270" s="35">
        <v>29</v>
      </c>
      <c r="D2270" s="35">
        <v>480</v>
      </c>
      <c r="E22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270" s="36" t="str">
        <f>IF(Table2[[#This Row],[M1A]]="","",Table2[[#This Row],[M1A]]-Table2[[#This Row],[AWAL]])</f>
        <v/>
      </c>
      <c r="I2270" s="36" t="str">
        <f>IF(Table2[[#This Row],[M2A]]="","",SUM(Table2[[#This Row],[M2A]]-(IF(Table2[[#This Row],[M1A]]="",Table2[[#This Row],[AWAL]],Table2[[#This Row],[M1A]]))))</f>
        <v/>
      </c>
      <c r="J2270" s="37"/>
      <c r="K22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1" spans="1:15">
      <c r="A2271" s="33">
        <f>IF(Table2[[#This Row],[TT]]&lt;1,"",COUNT(A$2:A2270)+1)</f>
        <v>2232</v>
      </c>
      <c r="B2271" s="34" t="s">
        <v>2415</v>
      </c>
      <c r="C2271" s="35">
        <v>1</v>
      </c>
      <c r="D2271" s="35" t="s">
        <v>86</v>
      </c>
      <c r="E22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1" s="36" t="str">
        <f>IF(Table2[[#This Row],[M1A]]="","",Table2[[#This Row],[M1A]]-Table2[[#This Row],[AWAL]])</f>
        <v/>
      </c>
      <c r="I2271" s="36" t="str">
        <f>IF(Table2[[#This Row],[M2A]]="","",SUM(Table2[[#This Row],[M2A]]-(IF(Table2[[#This Row],[M1A]]="",Table2[[#This Row],[AWAL]],Table2[[#This Row],[M1A]]))))</f>
        <v/>
      </c>
      <c r="J2271" s="37"/>
      <c r="K22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2" spans="1:15">
      <c r="A2272" s="33">
        <f>IF(Table2[[#This Row],[TT]]&lt;1,"",COUNT(A$2:A2271)+1)</f>
        <v>2233</v>
      </c>
      <c r="B2272" s="34" t="s">
        <v>2416</v>
      </c>
      <c r="C2272" s="35">
        <v>1</v>
      </c>
      <c r="D2272" s="35" t="s">
        <v>135</v>
      </c>
      <c r="E22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2" s="36" t="str">
        <f>IF(Table2[[#This Row],[M1A]]="","",Table2[[#This Row],[M1A]]-Table2[[#This Row],[AWAL]])</f>
        <v/>
      </c>
      <c r="I2272" s="36" t="str">
        <f>IF(Table2[[#This Row],[M2A]]="","",SUM(Table2[[#This Row],[M2A]]-(IF(Table2[[#This Row],[M1A]]="",Table2[[#This Row],[AWAL]],Table2[[#This Row],[M1A]]))))</f>
        <v/>
      </c>
      <c r="J2272" s="37"/>
      <c r="K22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3" spans="1:15">
      <c r="A2273" s="33">
        <f>IF(Table2[[#This Row],[TT]]&lt;1,"",COUNT(A$2:A2272)+1)</f>
        <v>2234</v>
      </c>
      <c r="B2273" s="34" t="s">
        <v>2417</v>
      </c>
      <c r="C2273" s="35">
        <v>13</v>
      </c>
      <c r="D2273" s="35" t="s">
        <v>53</v>
      </c>
      <c r="E22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73" s="36" t="str">
        <f>IF(Table2[[#This Row],[M1A]]="","",Table2[[#This Row],[M1A]]-Table2[[#This Row],[AWAL]])</f>
        <v/>
      </c>
      <c r="I2273" s="36" t="str">
        <f>IF(Table2[[#This Row],[M2A]]="","",SUM(Table2[[#This Row],[M2A]]-(IF(Table2[[#This Row],[M1A]]="",Table2[[#This Row],[AWAL]],Table2[[#This Row],[M1A]]))))</f>
        <v/>
      </c>
      <c r="J2273" s="37"/>
      <c r="K22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4" spans="1:15">
      <c r="A2274" s="33">
        <f>IF(Table2[[#This Row],[TT]]&lt;1,"",COUNT(A$2:A2273)+1)</f>
        <v>2235</v>
      </c>
      <c r="B2274" s="34" t="s">
        <v>2418</v>
      </c>
      <c r="C2274" s="35">
        <v>4</v>
      </c>
      <c r="D2274" s="35" t="s">
        <v>2419</v>
      </c>
      <c r="E22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74" s="36" t="str">
        <f>IF(Table2[[#This Row],[M1A]]="","",Table2[[#This Row],[M1A]]-Table2[[#This Row],[AWAL]])</f>
        <v/>
      </c>
      <c r="I2274" s="36" t="str">
        <f>IF(Table2[[#This Row],[M2A]]="","",SUM(Table2[[#This Row],[M2A]]-(IF(Table2[[#This Row],[M1A]]="",Table2[[#This Row],[AWAL]],Table2[[#This Row],[M1A]]))))</f>
        <v/>
      </c>
      <c r="J2274" s="37"/>
      <c r="K22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5" spans="1:15">
      <c r="A2275" s="33">
        <f>IF(Table2[[#This Row],[TT]]&lt;1,"",COUNT(A$2:A2274)+1)</f>
        <v>2236</v>
      </c>
      <c r="B2275" s="34" t="s">
        <v>2420</v>
      </c>
      <c r="C2275" s="35">
        <v>2</v>
      </c>
      <c r="D2275" s="35" t="s">
        <v>57</v>
      </c>
      <c r="E22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5" s="36" t="str">
        <f>IF(Table2[[#This Row],[M1A]]="","",Table2[[#This Row],[M1A]]-Table2[[#This Row],[AWAL]])</f>
        <v/>
      </c>
      <c r="I2275" s="36" t="str">
        <f>IF(Table2[[#This Row],[M2A]]="","",SUM(Table2[[#This Row],[M2A]]-(IF(Table2[[#This Row],[M1A]]="",Table2[[#This Row],[AWAL]],Table2[[#This Row],[M1A]]))))</f>
        <v/>
      </c>
      <c r="J2275" s="37"/>
      <c r="K22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6" spans="1:15">
      <c r="A2276" s="33">
        <f>IF(Table2[[#This Row],[TT]]&lt;1,"",COUNT(A$2:A2275)+1)</f>
        <v>2237</v>
      </c>
      <c r="B2276" s="34" t="s">
        <v>2421</v>
      </c>
      <c r="C2276" s="35">
        <v>5</v>
      </c>
      <c r="D2276" s="35">
        <v>360</v>
      </c>
      <c r="E22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76" s="36" t="str">
        <f>IF(Table2[[#This Row],[M1A]]="","",Table2[[#This Row],[M1A]]-Table2[[#This Row],[AWAL]])</f>
        <v/>
      </c>
      <c r="I2276" s="36" t="str">
        <f>IF(Table2[[#This Row],[M2A]]="","",SUM(Table2[[#This Row],[M2A]]-(IF(Table2[[#This Row],[M1A]]="",Table2[[#This Row],[AWAL]],Table2[[#This Row],[M1A]]))))</f>
        <v/>
      </c>
      <c r="J2276" s="37"/>
      <c r="K22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7" spans="1:15">
      <c r="A2277" s="33">
        <f>IF(Table2[[#This Row],[TT]]&lt;1,"",COUNT(A$2:A2276)+1)</f>
        <v>2238</v>
      </c>
      <c r="B2277" s="34" t="s">
        <v>2422</v>
      </c>
      <c r="C2277" s="35">
        <v>2</v>
      </c>
      <c r="D2277" s="35">
        <v>360</v>
      </c>
      <c r="E22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7" s="36" t="str">
        <f>IF(Table2[[#This Row],[M1A]]="","",Table2[[#This Row],[M1A]]-Table2[[#This Row],[AWAL]])</f>
        <v/>
      </c>
      <c r="I2277" s="36" t="str">
        <f>IF(Table2[[#This Row],[M2A]]="","",SUM(Table2[[#This Row],[M2A]]-(IF(Table2[[#This Row],[M1A]]="",Table2[[#This Row],[AWAL]],Table2[[#This Row],[M1A]]))))</f>
        <v/>
      </c>
      <c r="J2277" s="37"/>
      <c r="K22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8" spans="1:15">
      <c r="A2278" s="33">
        <f>IF(Table2[[#This Row],[TT]]&lt;1,"",COUNT(A$2:A2277)+1)</f>
        <v>2239</v>
      </c>
      <c r="B2278" s="34" t="s">
        <v>2423</v>
      </c>
      <c r="C2278" s="35">
        <v>7</v>
      </c>
      <c r="D2278" s="35">
        <v>360</v>
      </c>
      <c r="E22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78" s="36" t="str">
        <f>IF(Table2[[#This Row],[M1A]]="","",Table2[[#This Row],[M1A]]-Table2[[#This Row],[AWAL]])</f>
        <v/>
      </c>
      <c r="I2278" s="36" t="str">
        <f>IF(Table2[[#This Row],[M2A]]="","",SUM(Table2[[#This Row],[M2A]]-(IF(Table2[[#This Row],[M1A]]="",Table2[[#This Row],[AWAL]],Table2[[#This Row],[M1A]]))))</f>
        <v/>
      </c>
      <c r="J2278" s="37"/>
      <c r="K22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79" spans="1:15">
      <c r="A2279" s="33">
        <f>IF(Table2[[#This Row],[TT]]&lt;1,"",COUNT(A$2:A2278)+1)</f>
        <v>2240</v>
      </c>
      <c r="B2279" s="34" t="s">
        <v>2424</v>
      </c>
      <c r="C2279" s="35">
        <v>4</v>
      </c>
      <c r="D2279" s="35">
        <v>360</v>
      </c>
      <c r="E22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79" s="36" t="str">
        <f>IF(Table2[[#This Row],[M1A]]="","",Table2[[#This Row],[M1A]]-Table2[[#This Row],[AWAL]])</f>
        <v/>
      </c>
      <c r="I2279" s="36" t="str">
        <f>IF(Table2[[#This Row],[M2A]]="","",SUM(Table2[[#This Row],[M2A]]-(IF(Table2[[#This Row],[M1A]]="",Table2[[#This Row],[AWAL]],Table2[[#This Row],[M1A]]))))</f>
        <v/>
      </c>
      <c r="J2279" s="37"/>
      <c r="K22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0" spans="1:15">
      <c r="A2280" s="33">
        <f>IF(Table2[[#This Row],[TT]]&lt;1,"",COUNT(A$2:A2279)+1)</f>
        <v>2241</v>
      </c>
      <c r="B2280" s="34" t="s">
        <v>2425</v>
      </c>
      <c r="C2280" s="35">
        <v>2</v>
      </c>
      <c r="D2280" s="35">
        <v>240</v>
      </c>
      <c r="E22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0" s="36" t="str">
        <f>IF(Table2[[#This Row],[M1A]]="","",Table2[[#This Row],[M1A]]-Table2[[#This Row],[AWAL]])</f>
        <v/>
      </c>
      <c r="I2280" s="36" t="str">
        <f>IF(Table2[[#This Row],[M2A]]="","",SUM(Table2[[#This Row],[M2A]]-(IF(Table2[[#This Row],[M1A]]="",Table2[[#This Row],[AWAL]],Table2[[#This Row],[M1A]]))))</f>
        <v/>
      </c>
      <c r="J2280" s="37"/>
      <c r="K22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1" spans="1:15">
      <c r="A2281" s="33">
        <f>IF(Table2[[#This Row],[TT]]&lt;1,"",COUNT(A$2:A2280)+1)</f>
        <v>2242</v>
      </c>
      <c r="B2281" s="34" t="s">
        <v>2426</v>
      </c>
      <c r="C2281" s="35">
        <v>5</v>
      </c>
      <c r="D2281" s="35">
        <v>360</v>
      </c>
      <c r="E22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1" s="36" t="str">
        <f>IF(Table2[[#This Row],[M1A]]="","",Table2[[#This Row],[M1A]]-Table2[[#This Row],[AWAL]])</f>
        <v/>
      </c>
      <c r="I2281" s="36" t="str">
        <f>IF(Table2[[#This Row],[M2A]]="","",SUM(Table2[[#This Row],[M2A]]-(IF(Table2[[#This Row],[M1A]]="",Table2[[#This Row],[AWAL]],Table2[[#This Row],[M1A]]))))</f>
        <v/>
      </c>
      <c r="J2281" s="37"/>
      <c r="K22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2" spans="1:15">
      <c r="A2282" s="33">
        <f>IF(Table2[[#This Row],[TT]]&lt;1,"",COUNT(A$2:A2281)+1)</f>
        <v>2243</v>
      </c>
      <c r="B2282" s="34" t="s">
        <v>2427</v>
      </c>
      <c r="C2282" s="35">
        <v>3</v>
      </c>
      <c r="D2282" s="35" t="s">
        <v>2428</v>
      </c>
      <c r="E22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82" s="36" t="str">
        <f>IF(Table2[[#This Row],[M1A]]="","",Table2[[#This Row],[M1A]]-Table2[[#This Row],[AWAL]])</f>
        <v/>
      </c>
      <c r="I2282" s="36" t="str">
        <f>IF(Table2[[#This Row],[M2A]]="","",SUM(Table2[[#This Row],[M2A]]-(IF(Table2[[#This Row],[M1A]]="",Table2[[#This Row],[AWAL]],Table2[[#This Row],[M1A]]))))</f>
        <v/>
      </c>
      <c r="J2282" s="37"/>
      <c r="K22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3" spans="1:15">
      <c r="A2283" s="33">
        <f>IF(Table2[[#This Row],[TT]]&lt;1,"",COUNT(A$2:A2282)+1)</f>
        <v>2244</v>
      </c>
      <c r="B2283" s="34" t="s">
        <v>2429</v>
      </c>
      <c r="C2283" s="35">
        <v>2</v>
      </c>
      <c r="D2283" s="35" t="s">
        <v>51</v>
      </c>
      <c r="E22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3" s="36" t="str">
        <f>IF(Table2[[#This Row],[M1A]]="","",Table2[[#This Row],[M1A]]-Table2[[#This Row],[AWAL]])</f>
        <v/>
      </c>
      <c r="I2283" s="36" t="str">
        <f>IF(Table2[[#This Row],[M2A]]="","",SUM(Table2[[#This Row],[M2A]]-(IF(Table2[[#This Row],[M1A]]="",Table2[[#This Row],[AWAL]],Table2[[#This Row],[M1A]]))))</f>
        <v/>
      </c>
      <c r="J2283" s="37"/>
      <c r="K22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4" spans="1:15">
      <c r="A2284" s="33">
        <f>IF(Table2[[#This Row],[TT]]&lt;1,"",COUNT(A$2:A2283)+1)</f>
        <v>2245</v>
      </c>
      <c r="B2284" s="34" t="s">
        <v>2430</v>
      </c>
      <c r="C2284" s="35">
        <v>5</v>
      </c>
      <c r="D2284" s="35" t="s">
        <v>212</v>
      </c>
      <c r="E22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4" s="36" t="str">
        <f>IF(Table2[[#This Row],[M1A]]="","",Table2[[#This Row],[M1A]]-Table2[[#This Row],[AWAL]])</f>
        <v/>
      </c>
      <c r="I2284" s="36" t="str">
        <f>IF(Table2[[#This Row],[M2A]]="","",SUM(Table2[[#This Row],[M2A]]-(IF(Table2[[#This Row],[M1A]]="",Table2[[#This Row],[AWAL]],Table2[[#This Row],[M1A]]))))</f>
        <v/>
      </c>
      <c r="J2284" s="37"/>
      <c r="K22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5" spans="1:15">
      <c r="A2285" s="33">
        <f>IF(Table2[[#This Row],[TT]]&lt;1,"",COUNT(A$2:A2284)+1)</f>
        <v>2246</v>
      </c>
      <c r="B2285" s="34" t="s">
        <v>2431</v>
      </c>
      <c r="C2285" s="35">
        <v>3</v>
      </c>
      <c r="D2285" s="35" t="s">
        <v>150</v>
      </c>
      <c r="E22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85" s="36" t="str">
        <f>IF(Table2[[#This Row],[M1A]]="","",Table2[[#This Row],[M1A]]-Table2[[#This Row],[AWAL]])</f>
        <v/>
      </c>
      <c r="I2285" s="36" t="str">
        <f>IF(Table2[[#This Row],[M2A]]="","",SUM(Table2[[#This Row],[M2A]]-(IF(Table2[[#This Row],[M1A]]="",Table2[[#This Row],[AWAL]],Table2[[#This Row],[M1A]]))))</f>
        <v/>
      </c>
      <c r="J2285" s="37"/>
      <c r="K22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6" spans="1:15">
      <c r="A2286" s="33">
        <f>IF(Table2[[#This Row],[TT]]&lt;1,"",COUNT(A$2:A2285)+1)</f>
        <v>2247</v>
      </c>
      <c r="B2286" s="34" t="s">
        <v>2432</v>
      </c>
      <c r="C2286" s="35">
        <v>4</v>
      </c>
      <c r="D2286" s="35" t="s">
        <v>120</v>
      </c>
      <c r="E22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86" s="36" t="str">
        <f>IF(Table2[[#This Row],[M1A]]="","",Table2[[#This Row],[M1A]]-Table2[[#This Row],[AWAL]])</f>
        <v/>
      </c>
      <c r="I2286" s="36" t="str">
        <f>IF(Table2[[#This Row],[M2A]]="","",SUM(Table2[[#This Row],[M2A]]-(IF(Table2[[#This Row],[M1A]]="",Table2[[#This Row],[AWAL]],Table2[[#This Row],[M1A]]))))</f>
        <v/>
      </c>
      <c r="J2286" s="37"/>
      <c r="K22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7" spans="1:15">
      <c r="A2287" s="33">
        <f>IF(Table2[[#This Row],[TT]]&lt;1,"",COUNT(A$2:A2286)+1)</f>
        <v>2248</v>
      </c>
      <c r="B2287" s="34" t="s">
        <v>2433</v>
      </c>
      <c r="C2287" s="35">
        <v>1</v>
      </c>
      <c r="D2287" s="35" t="s">
        <v>900</v>
      </c>
      <c r="E22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7" s="36" t="str">
        <f>IF(Table2[[#This Row],[M1A]]="","",Table2[[#This Row],[M1A]]-Table2[[#This Row],[AWAL]])</f>
        <v/>
      </c>
      <c r="I2287" s="36" t="str">
        <f>IF(Table2[[#This Row],[M2A]]="","",SUM(Table2[[#This Row],[M2A]]-(IF(Table2[[#This Row],[M1A]]="",Table2[[#This Row],[AWAL]],Table2[[#This Row],[M1A]]))))</f>
        <v/>
      </c>
      <c r="J2287" s="37"/>
      <c r="K22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8" spans="1:15">
      <c r="A2288" s="33">
        <f>IF(Table2[[#This Row],[TT]]&lt;1,"",COUNT(A$2:A2287)+1)</f>
        <v>2249</v>
      </c>
      <c r="B2288" s="34" t="s">
        <v>2434</v>
      </c>
      <c r="C2288" s="35">
        <v>4</v>
      </c>
      <c r="D2288" s="35" t="s">
        <v>182</v>
      </c>
      <c r="E22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88" s="36" t="str">
        <f>IF(Table2[[#This Row],[M1A]]="","",Table2[[#This Row],[M1A]]-Table2[[#This Row],[AWAL]])</f>
        <v/>
      </c>
      <c r="I2288" s="36" t="str">
        <f>IF(Table2[[#This Row],[M2A]]="","",SUM(Table2[[#This Row],[M2A]]-(IF(Table2[[#This Row],[M1A]]="",Table2[[#This Row],[AWAL]],Table2[[#This Row],[M1A]]))))</f>
        <v/>
      </c>
      <c r="J2288" s="37"/>
      <c r="K22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89" spans="1:15">
      <c r="A2289" s="33">
        <f>IF(Table2[[#This Row],[TT]]&lt;1,"",COUNT(A$2:A2288)+1)</f>
        <v>2250</v>
      </c>
      <c r="B2289" s="34" t="s">
        <v>2435</v>
      </c>
      <c r="C2289" s="35">
        <v>1</v>
      </c>
      <c r="D2289" s="35" t="s">
        <v>135</v>
      </c>
      <c r="E22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9" s="36" t="str">
        <f>IF(Table2[[#This Row],[M1A]]="","",Table2[[#This Row],[M1A]]-Table2[[#This Row],[AWAL]])</f>
        <v/>
      </c>
      <c r="I2289" s="36" t="str">
        <f>IF(Table2[[#This Row],[M2A]]="","",SUM(Table2[[#This Row],[M2A]]-(IF(Table2[[#This Row],[M1A]]="",Table2[[#This Row],[AWAL]],Table2[[#This Row],[M1A]]))))</f>
        <v/>
      </c>
      <c r="J2289" s="37"/>
      <c r="K22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0" spans="1:15">
      <c r="A2290" s="33">
        <f>IF(Table2[[#This Row],[TT]]&lt;1,"",COUNT(A$2:A2289)+1)</f>
        <v>2251</v>
      </c>
      <c r="B2290" s="34" t="s">
        <v>2436</v>
      </c>
      <c r="C2290" s="35">
        <v>5</v>
      </c>
      <c r="D2290" s="35" t="s">
        <v>1508</v>
      </c>
      <c r="E22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90" s="36" t="str">
        <f>IF(Table2[[#This Row],[M1A]]="","",Table2[[#This Row],[M1A]]-Table2[[#This Row],[AWAL]])</f>
        <v/>
      </c>
      <c r="I2290" s="36" t="str">
        <f>IF(Table2[[#This Row],[M2A]]="","",SUM(Table2[[#This Row],[M2A]]-(IF(Table2[[#This Row],[M1A]]="",Table2[[#This Row],[AWAL]],Table2[[#This Row],[M1A]]))))</f>
        <v/>
      </c>
      <c r="J2290" s="37"/>
      <c r="K22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1" spans="1:15">
      <c r="A2291" s="33">
        <f>IF(Table2[[#This Row],[TT]]&lt;1,"",COUNT(A$2:A2290)+1)</f>
        <v>2252</v>
      </c>
      <c r="B2291" s="34" t="s">
        <v>2437</v>
      </c>
      <c r="C2291" s="35">
        <v>6</v>
      </c>
      <c r="D2291" s="35" t="s">
        <v>2438</v>
      </c>
      <c r="E22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91" s="36" t="str">
        <f>IF(Table2[[#This Row],[M1A]]="","",Table2[[#This Row],[M1A]]-Table2[[#This Row],[AWAL]])</f>
        <v/>
      </c>
      <c r="I2291" s="36" t="str">
        <f>IF(Table2[[#This Row],[M2A]]="","",SUM(Table2[[#This Row],[M2A]]-(IF(Table2[[#This Row],[M1A]]="",Table2[[#This Row],[AWAL]],Table2[[#This Row],[M1A]]))))</f>
        <v/>
      </c>
      <c r="J2291" s="37"/>
      <c r="K22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2" spans="1:15">
      <c r="A2292" s="33">
        <f>IF(Table2[[#This Row],[TT]]&lt;1,"",COUNT(A$2:A2291)+1)</f>
        <v>2253</v>
      </c>
      <c r="B2292" s="34" t="s">
        <v>2439</v>
      </c>
      <c r="C2292" s="35">
        <v>1</v>
      </c>
      <c r="D2292" s="35" t="s">
        <v>2440</v>
      </c>
      <c r="E22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92" s="36" t="str">
        <f>IF(Table2[[#This Row],[M1A]]="","",Table2[[#This Row],[M1A]]-Table2[[#This Row],[AWAL]])</f>
        <v/>
      </c>
      <c r="I2292" s="36" t="str">
        <f>IF(Table2[[#This Row],[M2A]]="","",SUM(Table2[[#This Row],[M2A]]-(IF(Table2[[#This Row],[M1A]]="",Table2[[#This Row],[AWAL]],Table2[[#This Row],[M1A]]))))</f>
        <v/>
      </c>
      <c r="J2292" s="37"/>
      <c r="K22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3" spans="1:15">
      <c r="A2293" s="33">
        <f>IF(Table2[[#This Row],[TT]]&lt;1,"",COUNT(A$2:A2292)+1)</f>
        <v>2254</v>
      </c>
      <c r="B2293" s="34" t="s">
        <v>2441</v>
      </c>
      <c r="C2293" s="35">
        <v>1</v>
      </c>
      <c r="D2293" s="35" t="s">
        <v>120</v>
      </c>
      <c r="E22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93" s="36" t="str">
        <f>IF(Table2[[#This Row],[M1A]]="","",Table2[[#This Row],[M1A]]-Table2[[#This Row],[AWAL]])</f>
        <v/>
      </c>
      <c r="I2293" s="36" t="str">
        <f>IF(Table2[[#This Row],[M2A]]="","",SUM(Table2[[#This Row],[M2A]]-(IF(Table2[[#This Row],[M1A]]="",Table2[[#This Row],[AWAL]],Table2[[#This Row],[M1A]]))))</f>
        <v/>
      </c>
      <c r="J2293" s="37"/>
      <c r="K22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4" spans="1:15">
      <c r="A2294" s="33">
        <f>IF(Table2[[#This Row],[TT]]&lt;1,"",COUNT(A$2:A2293)+1)</f>
        <v>2255</v>
      </c>
      <c r="B2294" s="34" t="s">
        <v>2442</v>
      </c>
      <c r="C2294" s="35">
        <v>3</v>
      </c>
      <c r="D2294" s="35" t="s">
        <v>1411</v>
      </c>
      <c r="E22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94" s="36" t="str">
        <f>IF(Table2[[#This Row],[M1A]]="","",Table2[[#This Row],[M1A]]-Table2[[#This Row],[AWAL]])</f>
        <v/>
      </c>
      <c r="I2294" s="36" t="str">
        <f>IF(Table2[[#This Row],[M2A]]="","",SUM(Table2[[#This Row],[M2A]]-(IF(Table2[[#This Row],[M1A]]="",Table2[[#This Row],[AWAL]],Table2[[#This Row],[M1A]]))))</f>
        <v/>
      </c>
      <c r="J2294" s="37"/>
      <c r="K22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5" spans="1:15">
      <c r="A2295" s="33">
        <f>IF(Table2[[#This Row],[TT]]&lt;1,"",COUNT(A$2:A2294)+1)</f>
        <v>2256</v>
      </c>
      <c r="B2295" s="34" t="s">
        <v>2443</v>
      </c>
      <c r="C2295" s="35">
        <v>4</v>
      </c>
      <c r="D2295" s="35" t="s">
        <v>135</v>
      </c>
      <c r="E22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95" s="36" t="str">
        <f>IF(Table2[[#This Row],[M1A]]="","",Table2[[#This Row],[M1A]]-Table2[[#This Row],[AWAL]])</f>
        <v/>
      </c>
      <c r="I2295" s="36" t="str">
        <f>IF(Table2[[#This Row],[M2A]]="","",SUM(Table2[[#This Row],[M2A]]-(IF(Table2[[#This Row],[M1A]]="",Table2[[#This Row],[AWAL]],Table2[[#This Row],[M1A]]))))</f>
        <v/>
      </c>
      <c r="J2295" s="37"/>
      <c r="K22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6" spans="1:15">
      <c r="A2296" s="33">
        <f>IF(Table2[[#This Row],[TT]]&lt;1,"",COUNT(A$2:A2295)+1)</f>
        <v>2257</v>
      </c>
      <c r="B2296" s="34" t="s">
        <v>2444</v>
      </c>
      <c r="C2296" s="35">
        <v>4</v>
      </c>
      <c r="D2296" s="35" t="s">
        <v>178</v>
      </c>
      <c r="E22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96" s="36" t="str">
        <f>IF(Table2[[#This Row],[M1A]]="","",Table2[[#This Row],[M1A]]-Table2[[#This Row],[AWAL]])</f>
        <v/>
      </c>
      <c r="I2296" s="36" t="str">
        <f>IF(Table2[[#This Row],[M2A]]="","",SUM(Table2[[#This Row],[M2A]]-(IF(Table2[[#This Row],[M1A]]="",Table2[[#This Row],[AWAL]],Table2[[#This Row],[M1A]]))))</f>
        <v/>
      </c>
      <c r="J2296" s="37"/>
      <c r="K22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7" spans="1:15">
      <c r="A2297" s="33">
        <f>IF(Table2[[#This Row],[TT]]&lt;1,"",COUNT(A$2:A2296)+1)</f>
        <v>2258</v>
      </c>
      <c r="B2297" s="34" t="s">
        <v>2445</v>
      </c>
      <c r="C2297" s="35">
        <v>45</v>
      </c>
      <c r="D2297" s="35" t="s">
        <v>120</v>
      </c>
      <c r="E22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2297" s="36" t="str">
        <f>IF(Table2[[#This Row],[M1A]]="","",Table2[[#This Row],[M1A]]-Table2[[#This Row],[AWAL]])</f>
        <v/>
      </c>
      <c r="I2297" s="36" t="str">
        <f>IF(Table2[[#This Row],[M2A]]="","",SUM(Table2[[#This Row],[M2A]]-(IF(Table2[[#This Row],[M1A]]="",Table2[[#This Row],[AWAL]],Table2[[#This Row],[M1A]]))))</f>
        <v/>
      </c>
      <c r="J2297" s="37"/>
      <c r="K22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8" spans="1:15">
      <c r="A2298" s="33">
        <f>IF(Table2[[#This Row],[TT]]&lt;1,"",COUNT(A$2:A2297)+1)</f>
        <v>2259</v>
      </c>
      <c r="B2298" s="34" t="s">
        <v>2446</v>
      </c>
      <c r="C2298" s="35">
        <v>2</v>
      </c>
      <c r="D2298" s="35" t="s">
        <v>2447</v>
      </c>
      <c r="E22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8" s="36" t="str">
        <f>IF(Table2[[#This Row],[M1A]]="","",Table2[[#This Row],[M1A]]-Table2[[#This Row],[AWAL]])</f>
        <v/>
      </c>
      <c r="I2298" s="36" t="str">
        <f>IF(Table2[[#This Row],[M2A]]="","",SUM(Table2[[#This Row],[M2A]]-(IF(Table2[[#This Row],[M1A]]="",Table2[[#This Row],[AWAL]],Table2[[#This Row],[M1A]]))))</f>
        <v/>
      </c>
      <c r="J2298" s="37"/>
      <c r="K22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299" spans="1:15">
      <c r="A2299" s="33">
        <f>IF(Table2[[#This Row],[TT]]&lt;1,"",COUNT(A$2:A2298)+1)</f>
        <v>2260</v>
      </c>
      <c r="B2299" s="34" t="s">
        <v>2448</v>
      </c>
      <c r="C2299" s="35">
        <v>16</v>
      </c>
      <c r="D2299" s="35" t="s">
        <v>1508</v>
      </c>
      <c r="E22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299" s="36" t="str">
        <f>IF(Table2[[#This Row],[M1A]]="","",Table2[[#This Row],[M1A]]-Table2[[#This Row],[AWAL]])</f>
        <v/>
      </c>
      <c r="I2299" s="36" t="str">
        <f>IF(Table2[[#This Row],[M2A]]="","",SUM(Table2[[#This Row],[M2A]]-(IF(Table2[[#This Row],[M1A]]="",Table2[[#This Row],[AWAL]],Table2[[#This Row],[M1A]]))))</f>
        <v/>
      </c>
      <c r="J2299" s="37"/>
      <c r="K22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2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0" spans="1:15">
      <c r="A2300" s="33">
        <f>IF(Table2[[#This Row],[TT]]&lt;1,"",COUNT(A$2:A2299)+1)</f>
        <v>2261</v>
      </c>
      <c r="B2300" s="34" t="s">
        <v>2449</v>
      </c>
      <c r="C2300" s="35">
        <v>1</v>
      </c>
      <c r="D2300" s="35" t="s">
        <v>86</v>
      </c>
      <c r="E23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0" s="36" t="str">
        <f>IF(Table2[[#This Row],[M1A]]="","",Table2[[#This Row],[M1A]]-Table2[[#This Row],[AWAL]])</f>
        <v/>
      </c>
      <c r="I2300" s="36" t="str">
        <f>IF(Table2[[#This Row],[M2A]]="","",SUM(Table2[[#This Row],[M2A]]-(IF(Table2[[#This Row],[M1A]]="",Table2[[#This Row],[AWAL]],Table2[[#This Row],[M1A]]))))</f>
        <v/>
      </c>
      <c r="J2300" s="37"/>
      <c r="K23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1" spans="1:15">
      <c r="A2301" s="33">
        <f>IF(Table2[[#This Row],[TT]]&lt;1,"",COUNT(A$2:A2300)+1)</f>
        <v>2262</v>
      </c>
      <c r="B2301" s="34" t="s">
        <v>2450</v>
      </c>
      <c r="C2301" s="35">
        <v>2</v>
      </c>
      <c r="D2301" s="35" t="s">
        <v>135</v>
      </c>
      <c r="E23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01" s="36" t="str">
        <f>IF(Table2[[#This Row],[M1A]]="","",Table2[[#This Row],[M1A]]-Table2[[#This Row],[AWAL]])</f>
        <v/>
      </c>
      <c r="I2301" s="36" t="str">
        <f>IF(Table2[[#This Row],[M2A]]="","",SUM(Table2[[#This Row],[M2A]]-(IF(Table2[[#This Row],[M1A]]="",Table2[[#This Row],[AWAL]],Table2[[#This Row],[M1A]]))))</f>
        <v/>
      </c>
      <c r="J2301" s="37"/>
      <c r="K23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2" spans="1:15">
      <c r="A2302" s="33">
        <f>IF(Table2[[#This Row],[TT]]&lt;1,"",COUNT(A$2:A2301)+1)</f>
        <v>2263</v>
      </c>
      <c r="B2302" s="34" t="s">
        <v>2451</v>
      </c>
      <c r="C2302" s="35">
        <v>4</v>
      </c>
      <c r="D2302" s="35" t="s">
        <v>86</v>
      </c>
      <c r="E23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02" s="36" t="str">
        <f>IF(Table2[[#This Row],[M1A]]="","",Table2[[#This Row],[M1A]]-Table2[[#This Row],[AWAL]])</f>
        <v/>
      </c>
      <c r="I2302" s="36" t="str">
        <f>IF(Table2[[#This Row],[M2A]]="","",SUM(Table2[[#This Row],[M2A]]-(IF(Table2[[#This Row],[M1A]]="",Table2[[#This Row],[AWAL]],Table2[[#This Row],[M1A]]))))</f>
        <v/>
      </c>
      <c r="J2302" s="37"/>
      <c r="K23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3" spans="1:15">
      <c r="A2303" s="33">
        <f>IF(Table2[[#This Row],[TT]]&lt;1,"",COUNT(A$2:A2302)+1)</f>
        <v>2264</v>
      </c>
      <c r="B2303" s="34" t="s">
        <v>2452</v>
      </c>
      <c r="C2303" s="35">
        <v>5</v>
      </c>
      <c r="D2303" s="35" t="s">
        <v>150</v>
      </c>
      <c r="E23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03" s="36" t="str">
        <f>IF(Table2[[#This Row],[M1A]]="","",Table2[[#This Row],[M1A]]-Table2[[#This Row],[AWAL]])</f>
        <v/>
      </c>
      <c r="I2303" s="36" t="str">
        <f>IF(Table2[[#This Row],[M2A]]="","",SUM(Table2[[#This Row],[M2A]]-(IF(Table2[[#This Row],[M1A]]="",Table2[[#This Row],[AWAL]],Table2[[#This Row],[M1A]]))))</f>
        <v/>
      </c>
      <c r="J2303" s="37"/>
      <c r="K23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4" spans="1:15">
      <c r="A2304" s="33">
        <f>IF(Table2[[#This Row],[TT]]&lt;1,"",COUNT(A$2:A2303)+1)</f>
        <v>2265</v>
      </c>
      <c r="B2304" s="34" t="s">
        <v>2453</v>
      </c>
      <c r="C2304" s="35">
        <v>7</v>
      </c>
      <c r="D2304" s="35" t="s">
        <v>120</v>
      </c>
      <c r="E23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04" s="36" t="str">
        <f>IF(Table2[[#This Row],[M1A]]="","",Table2[[#This Row],[M1A]]-Table2[[#This Row],[AWAL]])</f>
        <v/>
      </c>
      <c r="I2304" s="36" t="str">
        <f>IF(Table2[[#This Row],[M2A]]="","",SUM(Table2[[#This Row],[M2A]]-(IF(Table2[[#This Row],[M1A]]="",Table2[[#This Row],[AWAL]],Table2[[#This Row],[M1A]]))))</f>
        <v/>
      </c>
      <c r="J2304" s="37"/>
      <c r="K23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5" spans="1:15">
      <c r="A2305" s="33">
        <f>IF(Table2[[#This Row],[TT]]&lt;1,"",COUNT(A$2:A2304)+1)</f>
        <v>2266</v>
      </c>
      <c r="B2305" s="34" t="s">
        <v>2454</v>
      </c>
      <c r="C2305" s="35">
        <v>1</v>
      </c>
      <c r="D2305" s="35" t="s">
        <v>145</v>
      </c>
      <c r="E23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5" s="36" t="str">
        <f>IF(Table2[[#This Row],[M1A]]="","",Table2[[#This Row],[M1A]]-Table2[[#This Row],[AWAL]])</f>
        <v/>
      </c>
      <c r="I2305" s="36" t="str">
        <f>IF(Table2[[#This Row],[M2A]]="","",SUM(Table2[[#This Row],[M2A]]-(IF(Table2[[#This Row],[M1A]]="",Table2[[#This Row],[AWAL]],Table2[[#This Row],[M1A]]))))</f>
        <v/>
      </c>
      <c r="J2305" s="37"/>
      <c r="K23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6" spans="1:15">
      <c r="A2306" s="33">
        <f>IF(Table2[[#This Row],[TT]]&lt;1,"",COUNT(A$2:A2305)+1)</f>
        <v>2267</v>
      </c>
      <c r="B2306" s="34" t="s">
        <v>2455</v>
      </c>
      <c r="C2306" s="35">
        <v>4</v>
      </c>
      <c r="D2306" s="35" t="s">
        <v>120</v>
      </c>
      <c r="E23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06" s="36" t="str">
        <f>IF(Table2[[#This Row],[M1A]]="","",Table2[[#This Row],[M1A]]-Table2[[#This Row],[AWAL]])</f>
        <v/>
      </c>
      <c r="I2306" s="36" t="str">
        <f>IF(Table2[[#This Row],[M2A]]="","",SUM(Table2[[#This Row],[M2A]]-(IF(Table2[[#This Row],[M1A]]="",Table2[[#This Row],[AWAL]],Table2[[#This Row],[M1A]]))))</f>
        <v/>
      </c>
      <c r="J2306" s="37"/>
      <c r="K23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7" spans="1:15">
      <c r="A2307" s="33">
        <f>IF(Table2[[#This Row],[TT]]&lt;1,"",COUNT(A$2:A2306)+1)</f>
        <v>2268</v>
      </c>
      <c r="B2307" s="34" t="s">
        <v>2456</v>
      </c>
      <c r="C2307" s="35">
        <v>12</v>
      </c>
      <c r="D2307" s="35" t="s">
        <v>120</v>
      </c>
      <c r="E23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07" s="36" t="str">
        <f>IF(Table2[[#This Row],[M1A]]="","",Table2[[#This Row],[M1A]]-Table2[[#This Row],[AWAL]])</f>
        <v/>
      </c>
      <c r="I2307" s="36" t="str">
        <f>IF(Table2[[#This Row],[M2A]]="","",SUM(Table2[[#This Row],[M2A]]-(IF(Table2[[#This Row],[M1A]]="",Table2[[#This Row],[AWAL]],Table2[[#This Row],[M1A]]))))</f>
        <v/>
      </c>
      <c r="J2307" s="37"/>
      <c r="K23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8" spans="1:15">
      <c r="A2308" s="33">
        <f>IF(Table2[[#This Row],[TT]]&lt;1,"",COUNT(A$2:A2307)+1)</f>
        <v>2269</v>
      </c>
      <c r="B2308" s="34" t="s">
        <v>2457</v>
      </c>
      <c r="C2308" s="35">
        <v>1</v>
      </c>
      <c r="D2308" s="35" t="s">
        <v>32</v>
      </c>
      <c r="E23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8" s="36" t="str">
        <f>IF(Table2[[#This Row],[M1A]]="","",Table2[[#This Row],[M1A]]-Table2[[#This Row],[AWAL]])</f>
        <v/>
      </c>
      <c r="I2308" s="36" t="str">
        <f>IF(Table2[[#This Row],[M2A]]="","",SUM(Table2[[#This Row],[M2A]]-(IF(Table2[[#This Row],[M1A]]="",Table2[[#This Row],[AWAL]],Table2[[#This Row],[M1A]]))))</f>
        <v/>
      </c>
      <c r="J2308" s="37"/>
      <c r="K23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09" spans="1:15">
      <c r="A2309" s="33">
        <f>IF(Table2[[#This Row],[TT]]&lt;1,"",COUNT(A$2:A2308)+1)</f>
        <v>2270</v>
      </c>
      <c r="B2309" s="34" t="s">
        <v>2457</v>
      </c>
      <c r="C2309" s="35">
        <v>4</v>
      </c>
      <c r="D2309" s="35" t="s">
        <v>32</v>
      </c>
      <c r="E23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09" s="36" t="str">
        <f>IF(Table2[[#This Row],[M1A]]="","",Table2[[#This Row],[M1A]]-Table2[[#This Row],[AWAL]])</f>
        <v/>
      </c>
      <c r="I2309" s="36" t="str">
        <f>IF(Table2[[#This Row],[M2A]]="","",SUM(Table2[[#This Row],[M2A]]-(IF(Table2[[#This Row],[M1A]]="",Table2[[#This Row],[AWAL]],Table2[[#This Row],[M1A]]))))</f>
        <v/>
      </c>
      <c r="J2309" s="37"/>
      <c r="K23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0" spans="1:15">
      <c r="A2310" s="33">
        <f>IF(Table2[[#This Row],[TT]]&lt;1,"",COUNT(A$2:A2309)+1)</f>
        <v>2271</v>
      </c>
      <c r="B2310" s="34" t="s">
        <v>2458</v>
      </c>
      <c r="C2310" s="35">
        <v>3</v>
      </c>
      <c r="D2310" s="35" t="s">
        <v>86</v>
      </c>
      <c r="E23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0" s="36" t="str">
        <f>IF(Table2[[#This Row],[M1A]]="","",Table2[[#This Row],[M1A]]-Table2[[#This Row],[AWAL]])</f>
        <v/>
      </c>
      <c r="I2310" s="36" t="str">
        <f>IF(Table2[[#This Row],[M2A]]="","",SUM(Table2[[#This Row],[M2A]]-(IF(Table2[[#This Row],[M1A]]="",Table2[[#This Row],[AWAL]],Table2[[#This Row],[M1A]]))))</f>
        <v/>
      </c>
      <c r="J2310" s="37"/>
      <c r="K23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1" spans="1:15">
      <c r="A2311" s="33">
        <f>IF(Table2[[#This Row],[TT]]&lt;1,"",COUNT(A$2:A2310)+1)</f>
        <v>2272</v>
      </c>
      <c r="B2311" s="34" t="s">
        <v>2459</v>
      </c>
      <c r="C2311" s="35">
        <v>3</v>
      </c>
      <c r="D2311" s="35" t="s">
        <v>135</v>
      </c>
      <c r="E23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1" s="36" t="str">
        <f>IF(Table2[[#This Row],[M1A]]="","",Table2[[#This Row],[M1A]]-Table2[[#This Row],[AWAL]])</f>
        <v/>
      </c>
      <c r="I2311" s="36" t="str">
        <f>IF(Table2[[#This Row],[M2A]]="","",SUM(Table2[[#This Row],[M2A]]-(IF(Table2[[#This Row],[M1A]]="",Table2[[#This Row],[AWAL]],Table2[[#This Row],[M1A]]))))</f>
        <v/>
      </c>
      <c r="J2311" s="37"/>
      <c r="K23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2" spans="1:15">
      <c r="A2312" s="33">
        <f>IF(Table2[[#This Row],[TT]]&lt;1,"",COUNT(A$2:A2311)+1)</f>
        <v>2273</v>
      </c>
      <c r="B2312" s="34" t="s">
        <v>2460</v>
      </c>
      <c r="C2312" s="35">
        <v>3</v>
      </c>
      <c r="D2312" s="35" t="s">
        <v>19</v>
      </c>
      <c r="E23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2" s="36" t="str">
        <f>IF(Table2[[#This Row],[M1A]]="","",Table2[[#This Row],[M1A]]-Table2[[#This Row],[AWAL]])</f>
        <v/>
      </c>
      <c r="I2312" s="36" t="str">
        <f>IF(Table2[[#This Row],[M2A]]="","",SUM(Table2[[#This Row],[M2A]]-(IF(Table2[[#This Row],[M1A]]="",Table2[[#This Row],[AWAL]],Table2[[#This Row],[M1A]]))))</f>
        <v/>
      </c>
      <c r="J2312" s="37"/>
      <c r="K23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3" spans="1:15">
      <c r="A2313" s="33">
        <f>IF(Table2[[#This Row],[TT]]&lt;1,"",COUNT(A$2:A2312)+1)</f>
        <v>2274</v>
      </c>
      <c r="B2313" s="34" t="s">
        <v>2461</v>
      </c>
      <c r="C2313" s="35">
        <v>6</v>
      </c>
      <c r="D2313" s="35" t="s">
        <v>32</v>
      </c>
      <c r="E23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13" s="36" t="str">
        <f>IF(Table2[[#This Row],[M1A]]="","",Table2[[#This Row],[M1A]]-Table2[[#This Row],[AWAL]])</f>
        <v/>
      </c>
      <c r="I2313" s="36" t="str">
        <f>IF(Table2[[#This Row],[M2A]]="","",SUM(Table2[[#This Row],[M2A]]-(IF(Table2[[#This Row],[M1A]]="",Table2[[#This Row],[AWAL]],Table2[[#This Row],[M1A]]))))</f>
        <v/>
      </c>
      <c r="J2313" s="37"/>
      <c r="K23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4" spans="1:15">
      <c r="A2314" s="33">
        <f>IF(Table2[[#This Row],[TT]]&lt;1,"",COUNT(A$2:A2313)+1)</f>
        <v>2275</v>
      </c>
      <c r="B2314" s="34" t="s">
        <v>2462</v>
      </c>
      <c r="C2314" s="35">
        <v>4</v>
      </c>
      <c r="D2314" s="35" t="s">
        <v>157</v>
      </c>
      <c r="E23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14" s="36" t="str">
        <f>IF(Table2[[#This Row],[M1A]]="","",Table2[[#This Row],[M1A]]-Table2[[#This Row],[AWAL]])</f>
        <v/>
      </c>
      <c r="I2314" s="36" t="str">
        <f>IF(Table2[[#This Row],[M2A]]="","",SUM(Table2[[#This Row],[M2A]]-(IF(Table2[[#This Row],[M1A]]="",Table2[[#This Row],[AWAL]],Table2[[#This Row],[M1A]]))))</f>
        <v/>
      </c>
      <c r="J2314" s="37"/>
      <c r="K23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5" spans="1:15">
      <c r="A2315" s="33">
        <f>IF(Table2[[#This Row],[TT]]&lt;1,"",COUNT(A$2:A2314)+1)</f>
        <v>2276</v>
      </c>
      <c r="B2315" s="34" t="s">
        <v>2463</v>
      </c>
      <c r="C2315" s="35">
        <v>2</v>
      </c>
      <c r="D2315" s="35" t="s">
        <v>196</v>
      </c>
      <c r="E23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5" s="36" t="str">
        <f>IF(Table2[[#This Row],[M1A]]="","",Table2[[#This Row],[M1A]]-Table2[[#This Row],[AWAL]])</f>
        <v/>
      </c>
      <c r="I2315" s="36" t="str">
        <f>IF(Table2[[#This Row],[M2A]]="","",SUM(Table2[[#This Row],[M2A]]-(IF(Table2[[#This Row],[M1A]]="",Table2[[#This Row],[AWAL]],Table2[[#This Row],[M1A]]))))</f>
        <v/>
      </c>
      <c r="J2315" s="37"/>
      <c r="K23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6" spans="1:15">
      <c r="A2316" s="33">
        <f>IF(Table2[[#This Row],[TT]]&lt;1,"",COUNT(A$2:A2315)+1)</f>
        <v>2277</v>
      </c>
      <c r="B2316" s="34" t="s">
        <v>2464</v>
      </c>
      <c r="C2316" s="35">
        <v>1</v>
      </c>
      <c r="D2316" s="35" t="s">
        <v>32</v>
      </c>
      <c r="E23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6" s="36" t="str">
        <f>IF(Table2[[#This Row],[M1A]]="","",Table2[[#This Row],[M1A]]-Table2[[#This Row],[AWAL]])</f>
        <v/>
      </c>
      <c r="I2316" s="36" t="str">
        <f>IF(Table2[[#This Row],[M2A]]="","",SUM(Table2[[#This Row],[M2A]]-(IF(Table2[[#This Row],[M1A]]="",Table2[[#This Row],[AWAL]],Table2[[#This Row],[M1A]]))))</f>
        <v/>
      </c>
      <c r="J2316" s="37"/>
      <c r="K23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7" spans="1:15">
      <c r="A2317" s="33">
        <f>IF(Table2[[#This Row],[TT]]&lt;1,"",COUNT(A$2:A2316)+1)</f>
        <v>2278</v>
      </c>
      <c r="B2317" s="34" t="s">
        <v>2465</v>
      </c>
      <c r="C2317" s="35">
        <v>2</v>
      </c>
      <c r="D2317" s="35" t="s">
        <v>86</v>
      </c>
      <c r="E23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7" s="36" t="str">
        <f>IF(Table2[[#This Row],[M1A]]="","",Table2[[#This Row],[M1A]]-Table2[[#This Row],[AWAL]])</f>
        <v/>
      </c>
      <c r="I2317" s="36" t="str">
        <f>IF(Table2[[#This Row],[M2A]]="","",SUM(Table2[[#This Row],[M2A]]-(IF(Table2[[#This Row],[M1A]]="",Table2[[#This Row],[AWAL]],Table2[[#This Row],[M1A]]))))</f>
        <v/>
      </c>
      <c r="J2317" s="37"/>
      <c r="K23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8" spans="1:15">
      <c r="A2318" s="33">
        <f>IF(Table2[[#This Row],[TT]]&lt;1,"",COUNT(A$2:A2317)+1)</f>
        <v>2279</v>
      </c>
      <c r="B2318" s="34" t="s">
        <v>2465</v>
      </c>
      <c r="C2318" s="35">
        <v>3</v>
      </c>
      <c r="D2318" s="35" t="s">
        <v>86</v>
      </c>
      <c r="E23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8" s="36" t="str">
        <f>IF(Table2[[#This Row],[M1A]]="","",Table2[[#This Row],[M1A]]-Table2[[#This Row],[AWAL]])</f>
        <v/>
      </c>
      <c r="I2318" s="36" t="str">
        <f>IF(Table2[[#This Row],[M2A]]="","",SUM(Table2[[#This Row],[M2A]]-(IF(Table2[[#This Row],[M1A]]="",Table2[[#This Row],[AWAL]],Table2[[#This Row],[M1A]]))))</f>
        <v/>
      </c>
      <c r="J2318" s="37"/>
      <c r="K23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19" spans="1:15">
      <c r="A2319" s="33">
        <f>IF(Table2[[#This Row],[TT]]&lt;1,"",COUNT(A$2:A2318)+1)</f>
        <v>2280</v>
      </c>
      <c r="B2319" s="34" t="s">
        <v>2466</v>
      </c>
      <c r="C2319" s="35">
        <v>5</v>
      </c>
      <c r="D2319" s="35" t="s">
        <v>86</v>
      </c>
      <c r="E23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19" s="36" t="str">
        <f>IF(Table2[[#This Row],[M1A]]="","",Table2[[#This Row],[M1A]]-Table2[[#This Row],[AWAL]])</f>
        <v/>
      </c>
      <c r="I2319" s="36" t="str">
        <f>IF(Table2[[#This Row],[M2A]]="","",SUM(Table2[[#This Row],[M2A]]-(IF(Table2[[#This Row],[M1A]]="",Table2[[#This Row],[AWAL]],Table2[[#This Row],[M1A]]))))</f>
        <v/>
      </c>
      <c r="J2319" s="37"/>
      <c r="K23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0" spans="1:15">
      <c r="A2320" s="33">
        <f>IF(Table2[[#This Row],[TT]]&lt;1,"",COUNT(A$2:A2319)+1)</f>
        <v>2281</v>
      </c>
      <c r="B2320" s="34" t="s">
        <v>2467</v>
      </c>
      <c r="C2320" s="35">
        <v>8</v>
      </c>
      <c r="D2320" s="35" t="s">
        <v>86</v>
      </c>
      <c r="E23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20" s="36" t="str">
        <f>IF(Table2[[#This Row],[M1A]]="","",Table2[[#This Row],[M1A]]-Table2[[#This Row],[AWAL]])</f>
        <v/>
      </c>
      <c r="I2320" s="36" t="str">
        <f>IF(Table2[[#This Row],[M2A]]="","",SUM(Table2[[#This Row],[M2A]]-(IF(Table2[[#This Row],[M1A]]="",Table2[[#This Row],[AWAL]],Table2[[#This Row],[M1A]]))))</f>
        <v/>
      </c>
      <c r="J2320" s="37"/>
      <c r="K23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1" spans="1:15">
      <c r="A2321" s="33">
        <f>IF(Table2[[#This Row],[TT]]&lt;1,"",COUNT(A$2:A2320)+1)</f>
        <v>2282</v>
      </c>
      <c r="B2321" s="34" t="s">
        <v>2468</v>
      </c>
      <c r="C2321" s="35">
        <v>3</v>
      </c>
      <c r="D2321" s="35" t="s">
        <v>2469</v>
      </c>
      <c r="E23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21" s="36" t="str">
        <f>IF(Table2[[#This Row],[M1A]]="","",Table2[[#This Row],[M1A]]-Table2[[#This Row],[AWAL]])</f>
        <v/>
      </c>
      <c r="I2321" s="36" t="str">
        <f>IF(Table2[[#This Row],[M2A]]="","",SUM(Table2[[#This Row],[M2A]]-(IF(Table2[[#This Row],[M1A]]="",Table2[[#This Row],[AWAL]],Table2[[#This Row],[M1A]]))))</f>
        <v/>
      </c>
      <c r="J2321" s="37"/>
      <c r="K23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2" spans="1:15">
      <c r="A2322" s="33">
        <f>IF(Table2[[#This Row],[TT]]&lt;1,"",COUNT(A$2:A2321)+1)</f>
        <v>2283</v>
      </c>
      <c r="B2322" s="34" t="s">
        <v>2470</v>
      </c>
      <c r="C2322" s="35">
        <v>2</v>
      </c>
      <c r="D2322" s="35" t="s">
        <v>32</v>
      </c>
      <c r="E23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22" s="36" t="str">
        <f>IF(Table2[[#This Row],[M1A]]="","",Table2[[#This Row],[M1A]]-Table2[[#This Row],[AWAL]])</f>
        <v/>
      </c>
      <c r="I2322" s="36" t="str">
        <f>IF(Table2[[#This Row],[M2A]]="","",SUM(Table2[[#This Row],[M2A]]-(IF(Table2[[#This Row],[M1A]]="",Table2[[#This Row],[AWAL]],Table2[[#This Row],[M1A]]))))</f>
        <v/>
      </c>
      <c r="J2322" s="37"/>
      <c r="K23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3" spans="1:15">
      <c r="A2323" s="33">
        <f>IF(Table2[[#This Row],[TT]]&lt;1,"",COUNT(A$2:A2322)+1)</f>
        <v>2284</v>
      </c>
      <c r="B2323" s="34" t="s">
        <v>2471</v>
      </c>
      <c r="C2323" s="35">
        <v>2</v>
      </c>
      <c r="D2323" s="35" t="s">
        <v>186</v>
      </c>
      <c r="E23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23" s="36" t="str">
        <f>IF(Table2[[#This Row],[M1A]]="","",Table2[[#This Row],[M1A]]-Table2[[#This Row],[AWAL]])</f>
        <v/>
      </c>
      <c r="I2323" s="36" t="str">
        <f>IF(Table2[[#This Row],[M2A]]="","",SUM(Table2[[#This Row],[M2A]]-(IF(Table2[[#This Row],[M1A]]="",Table2[[#This Row],[AWAL]],Table2[[#This Row],[M1A]]))))</f>
        <v/>
      </c>
      <c r="J2323" s="37"/>
      <c r="K23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4" spans="1:15">
      <c r="A2324" s="33">
        <f>IF(Table2[[#This Row],[TT]]&lt;1,"",COUNT(A$2:A2323)+1)</f>
        <v>2285</v>
      </c>
      <c r="B2324" s="34" t="s">
        <v>2472</v>
      </c>
      <c r="C2324" s="35">
        <v>1</v>
      </c>
      <c r="D2324" s="35">
        <v>0</v>
      </c>
      <c r="E23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4" s="36" t="str">
        <f>IF(Table2[[#This Row],[M1A]]="","",Table2[[#This Row],[M1A]]-Table2[[#This Row],[AWAL]])</f>
        <v/>
      </c>
      <c r="I2324" s="36" t="str">
        <f>IF(Table2[[#This Row],[M2A]]="","",SUM(Table2[[#This Row],[M2A]]-(IF(Table2[[#This Row],[M1A]]="",Table2[[#This Row],[AWAL]],Table2[[#This Row],[M1A]]))))</f>
        <v/>
      </c>
      <c r="J2324" s="37"/>
      <c r="K23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5" spans="1:15">
      <c r="A2325" s="33">
        <f>IF(Table2[[#This Row],[TT]]&lt;1,"",COUNT(A$2:A2324)+1)</f>
        <v>2286</v>
      </c>
      <c r="B2325" s="34" t="s">
        <v>2473</v>
      </c>
      <c r="C2325" s="35">
        <v>5</v>
      </c>
      <c r="D2325" s="35">
        <v>240</v>
      </c>
      <c r="E23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25" s="36" t="str">
        <f>IF(Table2[[#This Row],[M1A]]="","",Table2[[#This Row],[M1A]]-Table2[[#This Row],[AWAL]])</f>
        <v/>
      </c>
      <c r="I2325" s="36" t="str">
        <f>IF(Table2[[#This Row],[M2A]]="","",SUM(Table2[[#This Row],[M2A]]-(IF(Table2[[#This Row],[M1A]]="",Table2[[#This Row],[AWAL]],Table2[[#This Row],[M1A]]))))</f>
        <v/>
      </c>
      <c r="J2325" s="37"/>
      <c r="K23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6" spans="1:15">
      <c r="A2326" s="33">
        <f>IF(Table2[[#This Row],[TT]]&lt;1,"",COUNT(A$2:A2325)+1)</f>
        <v>2287</v>
      </c>
      <c r="B2326" s="34" t="s">
        <v>2474</v>
      </c>
      <c r="C2326" s="35">
        <v>6</v>
      </c>
      <c r="D2326" s="35">
        <v>240</v>
      </c>
      <c r="E23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26" s="36" t="str">
        <f>IF(Table2[[#This Row],[M1A]]="","",Table2[[#This Row],[M1A]]-Table2[[#This Row],[AWAL]])</f>
        <v/>
      </c>
      <c r="I2326" s="36" t="str">
        <f>IF(Table2[[#This Row],[M2A]]="","",SUM(Table2[[#This Row],[M2A]]-(IF(Table2[[#This Row],[M1A]]="",Table2[[#This Row],[AWAL]],Table2[[#This Row],[M1A]]))))</f>
        <v/>
      </c>
      <c r="J2326" s="37"/>
      <c r="K23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7" spans="1:15">
      <c r="A2327" s="33">
        <f>IF(Table2[[#This Row],[TT]]&lt;1,"",COUNT(A$2:A2326)+1)</f>
        <v>2288</v>
      </c>
      <c r="B2327" s="34" t="s">
        <v>2475</v>
      </c>
      <c r="C2327" s="35">
        <v>1</v>
      </c>
      <c r="D2327" s="35" t="s">
        <v>43</v>
      </c>
      <c r="E23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7" s="36" t="str">
        <f>IF(Table2[[#This Row],[M1A]]="","",Table2[[#This Row],[M1A]]-Table2[[#This Row],[AWAL]])</f>
        <v/>
      </c>
      <c r="I2327" s="36" t="str">
        <f>IF(Table2[[#This Row],[M2A]]="","",SUM(Table2[[#This Row],[M2A]]-(IF(Table2[[#This Row],[M1A]]="",Table2[[#This Row],[AWAL]],Table2[[#This Row],[M1A]]))))</f>
        <v/>
      </c>
      <c r="J2327" s="37"/>
      <c r="K23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8" spans="1:15">
      <c r="A2328" s="33">
        <f>IF(Table2[[#This Row],[TT]]&lt;1,"",COUNT(A$2:A2327)+1)</f>
        <v>2289</v>
      </c>
      <c r="B2328" s="34" t="s">
        <v>2476</v>
      </c>
      <c r="C2328" s="35">
        <v>1</v>
      </c>
      <c r="D2328" s="35" t="s">
        <v>135</v>
      </c>
      <c r="E23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8" s="36" t="str">
        <f>IF(Table2[[#This Row],[M1A]]="","",Table2[[#This Row],[M1A]]-Table2[[#This Row],[AWAL]])</f>
        <v/>
      </c>
      <c r="I2328" s="36" t="str">
        <f>IF(Table2[[#This Row],[M2A]]="","",SUM(Table2[[#This Row],[M2A]]-(IF(Table2[[#This Row],[M1A]]="",Table2[[#This Row],[AWAL]],Table2[[#This Row],[M1A]]))))</f>
        <v/>
      </c>
      <c r="J2328" s="37"/>
      <c r="K23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29" spans="1:15">
      <c r="A2329" s="33">
        <f>IF(Table2[[#This Row],[TT]]&lt;1,"",COUNT(A$2:A2328)+1)</f>
        <v>2290</v>
      </c>
      <c r="B2329" s="34" t="s">
        <v>2477</v>
      </c>
      <c r="C2329" s="35">
        <v>1</v>
      </c>
      <c r="D2329" s="35" t="s">
        <v>2478</v>
      </c>
      <c r="E23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9" s="36" t="str">
        <f>IF(Table2[[#This Row],[M1A]]="","",Table2[[#This Row],[M1A]]-Table2[[#This Row],[AWAL]])</f>
        <v/>
      </c>
      <c r="I2329" s="36" t="str">
        <f>IF(Table2[[#This Row],[M2A]]="","",SUM(Table2[[#This Row],[M2A]]-(IF(Table2[[#This Row],[M1A]]="",Table2[[#This Row],[AWAL]],Table2[[#This Row],[M1A]]))))</f>
        <v/>
      </c>
      <c r="J2329" s="37"/>
      <c r="K23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0" spans="1:15">
      <c r="A2330" s="33">
        <f>IF(Table2[[#This Row],[TT]]&lt;1,"",COUNT(A$2:A2329)+1)</f>
        <v>2291</v>
      </c>
      <c r="B2330" s="34" t="s">
        <v>2479</v>
      </c>
      <c r="C2330" s="35">
        <v>5</v>
      </c>
      <c r="D2330" s="35" t="s">
        <v>2478</v>
      </c>
      <c r="E23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30" s="36" t="str">
        <f>IF(Table2[[#This Row],[M1A]]="","",Table2[[#This Row],[M1A]]-Table2[[#This Row],[AWAL]])</f>
        <v/>
      </c>
      <c r="I2330" s="36" t="str">
        <f>IF(Table2[[#This Row],[M2A]]="","",SUM(Table2[[#This Row],[M2A]]-(IF(Table2[[#This Row],[M1A]]="",Table2[[#This Row],[AWAL]],Table2[[#This Row],[M1A]]))))</f>
        <v/>
      </c>
      <c r="J2330" s="37"/>
      <c r="K23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1" spans="1:15">
      <c r="A2331" s="33">
        <f>IF(Table2[[#This Row],[TT]]&lt;1,"",COUNT(A$2:A2330)+1)</f>
        <v>2292</v>
      </c>
      <c r="B2331" s="41" t="s">
        <v>2480</v>
      </c>
      <c r="C2331" s="42">
        <v>1</v>
      </c>
      <c r="D2331" s="42" t="s">
        <v>2481</v>
      </c>
      <c r="E23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1" s="36" t="str">
        <f>IF(Table2[[#This Row],[M1A]]="","",Table2[[#This Row],[M1A]]-Table2[[#This Row],[AWAL]])</f>
        <v/>
      </c>
      <c r="I2331" s="36" t="str">
        <f>IF(Table2[[#This Row],[M2A]]="","",SUM(Table2[[#This Row],[M2A]]-(IF(Table2[[#This Row],[M1A]]="",Table2[[#This Row],[AWAL]],Table2[[#This Row],[M1A]]))))</f>
        <v/>
      </c>
      <c r="J2331" s="37"/>
      <c r="K23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2" spans="1:15">
      <c r="A2332" s="33">
        <f>IF(Table2[[#This Row],[TT]]&lt;1,"",COUNT(A$2:A2331)+1)</f>
        <v>2293</v>
      </c>
      <c r="B2332" s="34" t="s">
        <v>2482</v>
      </c>
      <c r="C2332" s="35">
        <v>2</v>
      </c>
      <c r="D2332" s="35" t="s">
        <v>2483</v>
      </c>
      <c r="E23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32" s="36" t="str">
        <f>IF(Table2[[#This Row],[M1A]]="","",Table2[[#This Row],[M1A]]-Table2[[#This Row],[AWAL]])</f>
        <v/>
      </c>
      <c r="I2332" s="36" t="str">
        <f>IF(Table2[[#This Row],[M2A]]="","",SUM(Table2[[#This Row],[M2A]]-(IF(Table2[[#This Row],[M1A]]="",Table2[[#This Row],[AWAL]],Table2[[#This Row],[M1A]]))))</f>
        <v/>
      </c>
      <c r="J2332" s="37"/>
      <c r="K23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3" spans="1:15">
      <c r="A2333" s="33">
        <f>IF(Table2[[#This Row],[TT]]&lt;1,"",COUNT(A$2:A2332)+1)</f>
        <v>2294</v>
      </c>
      <c r="B2333" s="34" t="s">
        <v>2482</v>
      </c>
      <c r="C2333" s="35">
        <v>1</v>
      </c>
      <c r="D2333" s="35" t="s">
        <v>2483</v>
      </c>
      <c r="E23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3" s="36" t="str">
        <f>IF(Table2[[#This Row],[M1A]]="","",Table2[[#This Row],[M1A]]-Table2[[#This Row],[AWAL]])</f>
        <v/>
      </c>
      <c r="I2333" s="36" t="str">
        <f>IF(Table2[[#This Row],[M2A]]="","",SUM(Table2[[#This Row],[M2A]]-(IF(Table2[[#This Row],[M1A]]="",Table2[[#This Row],[AWAL]],Table2[[#This Row],[M1A]]))))</f>
        <v/>
      </c>
      <c r="J2333" s="37"/>
      <c r="K23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4" spans="1:15">
      <c r="A2334" s="33">
        <f>IF(Table2[[#This Row],[TT]]&lt;1,"",COUNT(A$2:A2333)+1)</f>
        <v>2295</v>
      </c>
      <c r="B2334" s="34" t="s">
        <v>2484</v>
      </c>
      <c r="C2334" s="35">
        <v>1</v>
      </c>
      <c r="D2334" s="35" t="s">
        <v>2485</v>
      </c>
      <c r="E23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4" s="36" t="str">
        <f>IF(Table2[[#This Row],[M1A]]="","",Table2[[#This Row],[M1A]]-Table2[[#This Row],[AWAL]])</f>
        <v/>
      </c>
      <c r="I2334" s="36" t="str">
        <f>IF(Table2[[#This Row],[M2A]]="","",SUM(Table2[[#This Row],[M2A]]-(IF(Table2[[#This Row],[M1A]]="",Table2[[#This Row],[AWAL]],Table2[[#This Row],[M1A]]))))</f>
        <v/>
      </c>
      <c r="J2334" s="37"/>
      <c r="K23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5" spans="1:15">
      <c r="A2335" s="33">
        <f>IF(Table2[[#This Row],[TT]]&lt;1,"",COUNT(A$2:A2334)+1)</f>
        <v>2296</v>
      </c>
      <c r="B2335" s="34" t="s">
        <v>2486</v>
      </c>
      <c r="C2335" s="35">
        <v>2</v>
      </c>
      <c r="D2335" s="35" t="s">
        <v>2487</v>
      </c>
      <c r="E23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35" s="36" t="str">
        <f>IF(Table2[[#This Row],[M1A]]="","",Table2[[#This Row],[M1A]]-Table2[[#This Row],[AWAL]])</f>
        <v/>
      </c>
      <c r="I2335" s="36" t="str">
        <f>IF(Table2[[#This Row],[M2A]]="","",SUM(Table2[[#This Row],[M2A]]-(IF(Table2[[#This Row],[M1A]]="",Table2[[#This Row],[AWAL]],Table2[[#This Row],[M1A]]))))</f>
        <v/>
      </c>
      <c r="J2335" s="37"/>
      <c r="K23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6" spans="1:15">
      <c r="A2336" s="33">
        <f>IF(Table2[[#This Row],[TT]]&lt;1,"",COUNT(A$2:A2335)+1)</f>
        <v>2297</v>
      </c>
      <c r="B2336" s="34" t="s">
        <v>2488</v>
      </c>
      <c r="C2336" s="35">
        <v>2</v>
      </c>
      <c r="D2336" s="35" t="s">
        <v>400</v>
      </c>
      <c r="E23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36" s="36" t="str">
        <f>IF(Table2[[#This Row],[M1A]]="","",Table2[[#This Row],[M1A]]-Table2[[#This Row],[AWAL]])</f>
        <v/>
      </c>
      <c r="I2336" s="36" t="str">
        <f>IF(Table2[[#This Row],[M2A]]="","",SUM(Table2[[#This Row],[M2A]]-(IF(Table2[[#This Row],[M1A]]="",Table2[[#This Row],[AWAL]],Table2[[#This Row],[M1A]]))))</f>
        <v/>
      </c>
      <c r="J2336" s="37"/>
      <c r="K23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7" spans="1:15">
      <c r="A2337" s="33">
        <f>IF(Table2[[#This Row],[TT]]&lt;1,"",COUNT(A$2:A2336)+1)</f>
        <v>2298</v>
      </c>
      <c r="B2337" s="34" t="s">
        <v>2489</v>
      </c>
      <c r="C2337" s="35">
        <v>7</v>
      </c>
      <c r="D2337" s="35" t="s">
        <v>38</v>
      </c>
      <c r="E23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37" s="36" t="str">
        <f>IF(Table2[[#This Row],[M1A]]="","",Table2[[#This Row],[M1A]]-Table2[[#This Row],[AWAL]])</f>
        <v/>
      </c>
      <c r="I2337" s="36" t="str">
        <f>IF(Table2[[#This Row],[M2A]]="","",SUM(Table2[[#This Row],[M2A]]-(IF(Table2[[#This Row],[M1A]]="",Table2[[#This Row],[AWAL]],Table2[[#This Row],[M1A]]))))</f>
        <v/>
      </c>
      <c r="J2337" s="37"/>
      <c r="K23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8" spans="1:15">
      <c r="A2338" s="33">
        <f>IF(Table2[[#This Row],[TT]]&lt;1,"",COUNT(A$2:A2337)+1)</f>
        <v>2299</v>
      </c>
      <c r="B2338" s="34" t="s">
        <v>2490</v>
      </c>
      <c r="C2338" s="35">
        <v>17</v>
      </c>
      <c r="D2338" s="35" t="s">
        <v>38</v>
      </c>
      <c r="E23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338" s="36" t="str">
        <f>IF(Table2[[#This Row],[M1A]]="","",Table2[[#This Row],[M1A]]-Table2[[#This Row],[AWAL]])</f>
        <v/>
      </c>
      <c r="I2338" s="36" t="str">
        <f>IF(Table2[[#This Row],[M2A]]="","",SUM(Table2[[#This Row],[M2A]]-(IF(Table2[[#This Row],[M1A]]="",Table2[[#This Row],[AWAL]],Table2[[#This Row],[M1A]]))))</f>
        <v/>
      </c>
      <c r="J2338" s="37"/>
      <c r="K23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39" spans="1:15">
      <c r="A2339" s="33">
        <f>IF(Table2[[#This Row],[TT]]&lt;1,"",COUNT(A$2:A2338)+1)</f>
        <v>2300</v>
      </c>
      <c r="B2339" s="34" t="s">
        <v>2491</v>
      </c>
      <c r="C2339" s="35">
        <v>21</v>
      </c>
      <c r="D2339" s="35" t="s">
        <v>38</v>
      </c>
      <c r="E23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339" s="36" t="str">
        <f>IF(Table2[[#This Row],[M1A]]="","",Table2[[#This Row],[M1A]]-Table2[[#This Row],[AWAL]])</f>
        <v/>
      </c>
      <c r="I2339" s="36" t="str">
        <f>IF(Table2[[#This Row],[M2A]]="","",SUM(Table2[[#This Row],[M2A]]-(IF(Table2[[#This Row],[M1A]]="",Table2[[#This Row],[AWAL]],Table2[[#This Row],[M1A]]))))</f>
        <v/>
      </c>
      <c r="J2339" s="37"/>
      <c r="K23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0" spans="1:15">
      <c r="A2340" s="33">
        <f>IF(Table2[[#This Row],[TT]]&lt;1,"",COUNT(A$2:A2339)+1)</f>
        <v>2301</v>
      </c>
      <c r="B2340" s="34" t="s">
        <v>2492</v>
      </c>
      <c r="C2340" s="35">
        <v>4</v>
      </c>
      <c r="D2340" s="35" t="s">
        <v>38</v>
      </c>
      <c r="E23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40" s="36" t="str">
        <f>IF(Table2[[#This Row],[M1A]]="","",Table2[[#This Row],[M1A]]-Table2[[#This Row],[AWAL]])</f>
        <v/>
      </c>
      <c r="I2340" s="36" t="str">
        <f>IF(Table2[[#This Row],[M2A]]="","",SUM(Table2[[#This Row],[M2A]]-(IF(Table2[[#This Row],[M1A]]="",Table2[[#This Row],[AWAL]],Table2[[#This Row],[M1A]]))))</f>
        <v/>
      </c>
      <c r="J2340" s="37"/>
      <c r="K23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1" spans="1:15">
      <c r="A2341" s="33">
        <f>IF(Table2[[#This Row],[TT]]&lt;1,"",COUNT(A$2:A2340)+1)</f>
        <v>2302</v>
      </c>
      <c r="B2341" s="34" t="s">
        <v>2493</v>
      </c>
      <c r="C2341" s="35">
        <v>1</v>
      </c>
      <c r="D2341" s="35" t="s">
        <v>78</v>
      </c>
      <c r="E23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41" s="36" t="str">
        <f>IF(Table2[[#This Row],[M1A]]="","",Table2[[#This Row],[M1A]]-Table2[[#This Row],[AWAL]])</f>
        <v/>
      </c>
      <c r="I2341" s="36" t="str">
        <f>IF(Table2[[#This Row],[M2A]]="","",SUM(Table2[[#This Row],[M2A]]-(IF(Table2[[#This Row],[M1A]]="",Table2[[#This Row],[AWAL]],Table2[[#This Row],[M1A]]))))</f>
        <v/>
      </c>
      <c r="J2341" s="37"/>
      <c r="K23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2" spans="1:15">
      <c r="A2342" s="33">
        <f>IF(Table2[[#This Row],[TT]]&lt;1,"",COUNT(A$2:A2341)+1)</f>
        <v>2303</v>
      </c>
      <c r="B2342" s="34" t="s">
        <v>2494</v>
      </c>
      <c r="C2342" s="35">
        <v>3</v>
      </c>
      <c r="D2342" s="35" t="s">
        <v>541</v>
      </c>
      <c r="E23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2" s="36" t="str">
        <f>IF(Table2[[#This Row],[M1A]]="","",Table2[[#This Row],[M1A]]-Table2[[#This Row],[AWAL]])</f>
        <v/>
      </c>
      <c r="I2342" s="36" t="str">
        <f>IF(Table2[[#This Row],[M2A]]="","",SUM(Table2[[#This Row],[M2A]]-(IF(Table2[[#This Row],[M1A]]="",Table2[[#This Row],[AWAL]],Table2[[#This Row],[M1A]]))))</f>
        <v/>
      </c>
      <c r="J2342" s="37"/>
      <c r="K23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3" spans="1:15">
      <c r="A2343" s="33">
        <f>IF(Table2[[#This Row],[TT]]&lt;1,"",COUNT(A$2:A2342)+1)</f>
        <v>2304</v>
      </c>
      <c r="B2343" s="34" t="s">
        <v>2495</v>
      </c>
      <c r="C2343" s="35">
        <v>7</v>
      </c>
      <c r="D2343" s="35" t="s">
        <v>541</v>
      </c>
      <c r="E234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43" s="36" t="str">
        <f>IF(Table2[[#This Row],[M1A]]="","",Table2[[#This Row],[M1A]]-Table2[[#This Row],[AWAL]])</f>
        <v/>
      </c>
      <c r="I2343" s="36" t="str">
        <f>IF(Table2[[#This Row],[M2A]]="","",SUM(Table2[[#This Row],[M2A]]-(IF(Table2[[#This Row],[M1A]]="",Table2[[#This Row],[AWAL]],Table2[[#This Row],[M1A]]))))</f>
        <v/>
      </c>
      <c r="J2343" s="37"/>
      <c r="K234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4" spans="1:15">
      <c r="A2344" s="33">
        <f>IF(Table2[[#This Row],[TT]]&lt;1,"",COUNT(A$2:A2343)+1)</f>
        <v>2305</v>
      </c>
      <c r="B2344" s="34" t="s">
        <v>2496</v>
      </c>
      <c r="C2344" s="35">
        <v>5</v>
      </c>
      <c r="D2344" s="35" t="s">
        <v>194</v>
      </c>
      <c r="E234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44" s="36" t="str">
        <f>IF(Table2[[#This Row],[M1A]]="","",Table2[[#This Row],[M1A]]-Table2[[#This Row],[AWAL]])</f>
        <v/>
      </c>
      <c r="I2344" s="36" t="str">
        <f>IF(Table2[[#This Row],[M2A]]="","",SUM(Table2[[#This Row],[M2A]]-(IF(Table2[[#This Row],[M1A]]="",Table2[[#This Row],[AWAL]],Table2[[#This Row],[M1A]]))))</f>
        <v/>
      </c>
      <c r="J2344" s="37"/>
      <c r="K234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5" spans="1:15">
      <c r="A2345" s="33">
        <f>IF(Table2[[#This Row],[TT]]&lt;1,"",COUNT(A$2:A2344)+1)</f>
        <v>2306</v>
      </c>
      <c r="B2345" s="34" t="s">
        <v>2497</v>
      </c>
      <c r="C2345" s="35">
        <v>21</v>
      </c>
      <c r="D2345" s="35">
        <v>0</v>
      </c>
      <c r="E234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345" s="36" t="str">
        <f>IF(Table2[[#This Row],[M1A]]="","",Table2[[#This Row],[M1A]]-Table2[[#This Row],[AWAL]])</f>
        <v/>
      </c>
      <c r="I2345" s="36" t="str">
        <f>IF(Table2[[#This Row],[M2A]]="","",SUM(Table2[[#This Row],[M2A]]-(IF(Table2[[#This Row],[M1A]]="",Table2[[#This Row],[AWAL]],Table2[[#This Row],[M1A]]))))</f>
        <v/>
      </c>
      <c r="J2345" s="37"/>
      <c r="K234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6" spans="1:15">
      <c r="A2346" s="33">
        <f>IF(Table2[[#This Row],[TT]]&lt;1,"",COUNT(A$2:A2345)+1)</f>
        <v>2307</v>
      </c>
      <c r="B2346" s="41" t="s">
        <v>2498</v>
      </c>
      <c r="C2346" s="42">
        <v>15</v>
      </c>
      <c r="D2346" s="42">
        <v>0</v>
      </c>
      <c r="E234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346" s="36" t="str">
        <f>IF(Table2[[#This Row],[M1A]]="","",Table2[[#This Row],[M1A]]-Table2[[#This Row],[AWAL]])</f>
        <v/>
      </c>
      <c r="I2346" s="36" t="str">
        <f>IF(Table2[[#This Row],[M2A]]="","",SUM(Table2[[#This Row],[M2A]]-(IF(Table2[[#This Row],[M1A]]="",Table2[[#This Row],[AWAL]],Table2[[#This Row],[M1A]]))))</f>
        <v/>
      </c>
      <c r="J2346" s="37"/>
      <c r="K234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7" spans="1:15">
      <c r="A2347" s="33">
        <f>IF(Table2[[#This Row],[TT]]&lt;1,"",COUNT(A$2:A2346)+1)</f>
        <v>2308</v>
      </c>
      <c r="B2347" s="41" t="s">
        <v>2499</v>
      </c>
      <c r="C2347" s="42">
        <v>17</v>
      </c>
      <c r="D2347" s="42">
        <v>0</v>
      </c>
      <c r="E234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347" s="36" t="str">
        <f>IF(Table2[[#This Row],[M1A]]="","",Table2[[#This Row],[M1A]]-Table2[[#This Row],[AWAL]])</f>
        <v/>
      </c>
      <c r="I2347" s="36" t="str">
        <f>IF(Table2[[#This Row],[M2A]]="","",SUM(Table2[[#This Row],[M2A]]-(IF(Table2[[#This Row],[M1A]]="",Table2[[#This Row],[AWAL]],Table2[[#This Row],[M1A]]))))</f>
        <v/>
      </c>
      <c r="J2347" s="37"/>
      <c r="K234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8" spans="1:15">
      <c r="A2348" s="33">
        <f>IF(Table2[[#This Row],[TT]]&lt;1,"",COUNT(A$2:A2347)+1)</f>
        <v>2309</v>
      </c>
      <c r="B2348" s="34" t="s">
        <v>2500</v>
      </c>
      <c r="C2348" s="35">
        <v>55</v>
      </c>
      <c r="D2348" s="35" t="s">
        <v>86</v>
      </c>
      <c r="E234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2348" s="36" t="str">
        <f>IF(Table2[[#This Row],[M1A]]="","",Table2[[#This Row],[M1A]]-Table2[[#This Row],[AWAL]])</f>
        <v/>
      </c>
      <c r="I2348" s="36" t="str">
        <f>IF(Table2[[#This Row],[M2A]]="","",SUM(Table2[[#This Row],[M2A]]-(IF(Table2[[#This Row],[M1A]]="",Table2[[#This Row],[AWAL]],Table2[[#This Row],[M1A]]))))</f>
        <v/>
      </c>
      <c r="J2348" s="37"/>
      <c r="K234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49" spans="1:15">
      <c r="A2349" s="33">
        <f>IF(Table2[[#This Row],[TT]]&lt;1,"",COUNT(A$2:A2348)+1)</f>
        <v>2310</v>
      </c>
      <c r="B2349" s="34" t="s">
        <v>2501</v>
      </c>
      <c r="C2349" s="35">
        <v>25</v>
      </c>
      <c r="D2349" s="35">
        <v>0</v>
      </c>
      <c r="E234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2349" s="36" t="str">
        <f>IF(Table2[[#This Row],[M1A]]="","",Table2[[#This Row],[M1A]]-Table2[[#This Row],[AWAL]])</f>
        <v/>
      </c>
      <c r="I2349" s="36" t="str">
        <f>IF(Table2[[#This Row],[M2A]]="","",SUM(Table2[[#This Row],[M2A]]-(IF(Table2[[#This Row],[M1A]]="",Table2[[#This Row],[AWAL]],Table2[[#This Row],[M1A]]))))</f>
        <v/>
      </c>
      <c r="J2349" s="37"/>
      <c r="K234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4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0" spans="1:15">
      <c r="A2350" s="33">
        <f>IF(Table2[[#This Row],[TT]]&lt;1,"",COUNT(A$2:A2349)+1)</f>
        <v>2311</v>
      </c>
      <c r="B2350" s="34" t="s">
        <v>2502</v>
      </c>
      <c r="C2350" s="35">
        <v>137</v>
      </c>
      <c r="D2350" s="35" t="s">
        <v>43</v>
      </c>
      <c r="E235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137</v>
      </c>
      <c r="G2350" s="36" t="str">
        <f>IF(Table2[[#This Row],[M1A]]="","",Table2[[#This Row],[M1A]]-Table2[[#This Row],[AWAL]])</f>
        <v/>
      </c>
      <c r="I2350" s="36" t="str">
        <f>IF(Table2[[#This Row],[M2A]]="","",SUM(Table2[[#This Row],[M2A]]-(IF(Table2[[#This Row],[M1A]]="",Table2[[#This Row],[AWAL]],Table2[[#This Row],[M1A]]))))</f>
        <v/>
      </c>
      <c r="J2350" s="37"/>
      <c r="K235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1" spans="1:15">
      <c r="A2351" s="33">
        <f>IF(Table2[[#This Row],[TT]]&lt;1,"",COUNT(A$2:A2350)+1)</f>
        <v>2312</v>
      </c>
      <c r="B2351" s="34" t="s">
        <v>2503</v>
      </c>
      <c r="C2351" s="35">
        <v>29</v>
      </c>
      <c r="D2351" s="35">
        <v>0</v>
      </c>
      <c r="E235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351" s="36" t="str">
        <f>IF(Table2[[#This Row],[M1A]]="","",Table2[[#This Row],[M1A]]-Table2[[#This Row],[AWAL]])</f>
        <v/>
      </c>
      <c r="I2351" s="36" t="str">
        <f>IF(Table2[[#This Row],[M2A]]="","",SUM(Table2[[#This Row],[M2A]]-(IF(Table2[[#This Row],[M1A]]="",Table2[[#This Row],[AWAL]],Table2[[#This Row],[M1A]]))))</f>
        <v/>
      </c>
      <c r="J2351" s="37"/>
      <c r="K235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2" spans="1:15">
      <c r="A2352" s="33">
        <f>IF(Table2[[#This Row],[TT]]&lt;1,"",COUNT(A$2:A2351)+1)</f>
        <v>2313</v>
      </c>
      <c r="B2352" s="34" t="s">
        <v>2504</v>
      </c>
      <c r="C2352" s="35">
        <v>2</v>
      </c>
      <c r="D2352" s="35">
        <v>0</v>
      </c>
      <c r="E235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52" s="36" t="str">
        <f>IF(Table2[[#This Row],[M1A]]="","",Table2[[#This Row],[M1A]]-Table2[[#This Row],[AWAL]])</f>
        <v/>
      </c>
      <c r="I2352" s="36" t="str">
        <f>IF(Table2[[#This Row],[M2A]]="","",SUM(Table2[[#This Row],[M2A]]-(IF(Table2[[#This Row],[M1A]]="",Table2[[#This Row],[AWAL]],Table2[[#This Row],[M1A]]))))</f>
        <v/>
      </c>
      <c r="J2352" s="37"/>
      <c r="K235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3" spans="1:15">
      <c r="A2353" s="33">
        <f>IF(Table2[[#This Row],[TT]]&lt;1,"",COUNT(A$2:A2352)+1)</f>
        <v>2314</v>
      </c>
      <c r="B2353" s="34" t="s">
        <v>2505</v>
      </c>
      <c r="C2353" s="35">
        <v>88</v>
      </c>
      <c r="D2353" s="35" t="s">
        <v>2506</v>
      </c>
      <c r="E235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88</v>
      </c>
      <c r="G2353" s="36" t="str">
        <f>IF(Table2[[#This Row],[M1A]]="","",Table2[[#This Row],[M1A]]-Table2[[#This Row],[AWAL]])</f>
        <v/>
      </c>
      <c r="I2353" s="36" t="str">
        <f>IF(Table2[[#This Row],[M2A]]="","",SUM(Table2[[#This Row],[M2A]]-(IF(Table2[[#This Row],[M1A]]="",Table2[[#This Row],[AWAL]],Table2[[#This Row],[M1A]]))))</f>
        <v/>
      </c>
      <c r="J2353" s="37"/>
      <c r="K235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4" spans="1:15">
      <c r="A2354" s="33">
        <f>IF(Table2[[#This Row],[TT]]&lt;1,"",COUNT(A$2:A2353)+1)</f>
        <v>2315</v>
      </c>
      <c r="B2354" s="34" t="s">
        <v>2507</v>
      </c>
      <c r="C2354" s="35">
        <v>35</v>
      </c>
      <c r="D2354" s="35" t="s">
        <v>143</v>
      </c>
      <c r="E235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2354" s="36" t="str">
        <f>IF(Table2[[#This Row],[M1A]]="","",Table2[[#This Row],[M1A]]-Table2[[#This Row],[AWAL]])</f>
        <v/>
      </c>
      <c r="I2354" s="36" t="str">
        <f>IF(Table2[[#This Row],[M2A]]="","",SUM(Table2[[#This Row],[M2A]]-(IF(Table2[[#This Row],[M1A]]="",Table2[[#This Row],[AWAL]],Table2[[#This Row],[M1A]]))))</f>
        <v/>
      </c>
      <c r="J2354" s="37"/>
      <c r="K235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5" spans="1:15">
      <c r="A2355" s="33">
        <f>IF(Table2[[#This Row],[TT]]&lt;1,"",COUNT(A$2:A2354)+1)</f>
        <v>2316</v>
      </c>
      <c r="B2355" s="34" t="s">
        <v>2508</v>
      </c>
      <c r="C2355" s="35">
        <v>16</v>
      </c>
      <c r="D2355" s="35" t="s">
        <v>78</v>
      </c>
      <c r="E235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355" s="36" t="str">
        <f>IF(Table2[[#This Row],[M1A]]="","",Table2[[#This Row],[M1A]]-Table2[[#This Row],[AWAL]])</f>
        <v/>
      </c>
      <c r="I2355" s="36" t="str">
        <f>IF(Table2[[#This Row],[M2A]]="","",SUM(Table2[[#This Row],[M2A]]-(IF(Table2[[#This Row],[M1A]]="",Table2[[#This Row],[AWAL]],Table2[[#This Row],[M1A]]))))</f>
        <v/>
      </c>
      <c r="J2355" s="37"/>
      <c r="K235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6" spans="1:15">
      <c r="A2356" s="33">
        <f>IF(Table2[[#This Row],[TT]]&lt;1,"",COUNT(A$2:A2355)+1)</f>
        <v>2317</v>
      </c>
      <c r="B2356" s="34" t="s">
        <v>2509</v>
      </c>
      <c r="C2356" s="35">
        <v>2</v>
      </c>
      <c r="D2356" s="35" t="s">
        <v>143</v>
      </c>
      <c r="E235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56" s="36" t="str">
        <f>IF(Table2[[#This Row],[M1A]]="","",Table2[[#This Row],[M1A]]-Table2[[#This Row],[AWAL]])</f>
        <v/>
      </c>
      <c r="I2356" s="36" t="str">
        <f>IF(Table2[[#This Row],[M2A]]="","",SUM(Table2[[#This Row],[M2A]]-(IF(Table2[[#This Row],[M1A]]="",Table2[[#This Row],[AWAL]],Table2[[#This Row],[M1A]]))))</f>
        <v/>
      </c>
      <c r="J2356" s="37"/>
      <c r="K235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7" spans="1:15">
      <c r="A2357" s="33">
        <f>IF(Table2[[#This Row],[TT]]&lt;1,"",COUNT(A$2:A2356)+1)</f>
        <v>2318</v>
      </c>
      <c r="B2357" s="34" t="s">
        <v>2510</v>
      </c>
      <c r="C2357" s="35">
        <v>15</v>
      </c>
      <c r="D2357" s="35" t="s">
        <v>78</v>
      </c>
      <c r="E235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357" s="36" t="str">
        <f>IF(Table2[[#This Row],[M1A]]="","",Table2[[#This Row],[M1A]]-Table2[[#This Row],[AWAL]])</f>
        <v/>
      </c>
      <c r="I2357" s="36" t="str">
        <f>IF(Table2[[#This Row],[M2A]]="","",SUM(Table2[[#This Row],[M2A]]-(IF(Table2[[#This Row],[M1A]]="",Table2[[#This Row],[AWAL]],Table2[[#This Row],[M1A]]))))</f>
        <v/>
      </c>
      <c r="J2357" s="37"/>
      <c r="K235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8" spans="1:15">
      <c r="A2358" s="33">
        <f>IF(Table2[[#This Row],[TT]]&lt;1,"",COUNT(A$2:A2357)+1)</f>
        <v>2319</v>
      </c>
      <c r="B2358" s="34" t="s">
        <v>2511</v>
      </c>
      <c r="C2358" s="35">
        <v>23</v>
      </c>
      <c r="D2358" s="35" t="s">
        <v>78</v>
      </c>
      <c r="E235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358" s="36" t="str">
        <f>IF(Table2[[#This Row],[M1A]]="","",Table2[[#This Row],[M1A]]-Table2[[#This Row],[AWAL]])</f>
        <v/>
      </c>
      <c r="I2358" s="36" t="str">
        <f>IF(Table2[[#This Row],[M2A]]="","",SUM(Table2[[#This Row],[M2A]]-(IF(Table2[[#This Row],[M1A]]="",Table2[[#This Row],[AWAL]],Table2[[#This Row],[M1A]]))))</f>
        <v/>
      </c>
      <c r="J2358" s="37"/>
      <c r="K235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59" spans="1:15">
      <c r="A2359" s="33">
        <f>IF(Table2[[#This Row],[TT]]&lt;1,"",COUNT(A$2:A2358)+1)</f>
        <v>2320</v>
      </c>
      <c r="B2359" s="34" t="s">
        <v>2512</v>
      </c>
      <c r="C2359" s="35">
        <v>1</v>
      </c>
      <c r="D2359" s="35">
        <v>0</v>
      </c>
      <c r="E235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9" s="36" t="str">
        <f>IF(Table2[[#This Row],[M1A]]="","",Table2[[#This Row],[M1A]]-Table2[[#This Row],[AWAL]])</f>
        <v/>
      </c>
      <c r="I2359" s="36" t="str">
        <f>IF(Table2[[#This Row],[M2A]]="","",SUM(Table2[[#This Row],[M2A]]-(IF(Table2[[#This Row],[M1A]]="",Table2[[#This Row],[AWAL]],Table2[[#This Row],[M1A]]))))</f>
        <v/>
      </c>
      <c r="J2359" s="37"/>
      <c r="K235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5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0" spans="1:15">
      <c r="A2360" s="33">
        <f>IF(Table2[[#This Row],[TT]]&lt;1,"",COUNT(A$2:A2359)+1)</f>
        <v>2321</v>
      </c>
      <c r="B2360" s="34" t="s">
        <v>2513</v>
      </c>
      <c r="C2360" s="35">
        <v>1</v>
      </c>
      <c r="D2360" s="35" t="s">
        <v>194</v>
      </c>
      <c r="E236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0" s="36" t="str">
        <f>IF(Table2[[#This Row],[M1A]]="","",Table2[[#This Row],[M1A]]-Table2[[#This Row],[AWAL]])</f>
        <v/>
      </c>
      <c r="I2360" s="36" t="str">
        <f>IF(Table2[[#This Row],[M2A]]="","",SUM(Table2[[#This Row],[M2A]]-(IF(Table2[[#This Row],[M1A]]="",Table2[[#This Row],[AWAL]],Table2[[#This Row],[M1A]]))))</f>
        <v/>
      </c>
      <c r="J2360" s="37"/>
      <c r="K236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1" spans="1:15">
      <c r="A2361" s="33">
        <f>IF(Table2[[#This Row],[TT]]&lt;1,"",COUNT(A$2:A2360)+1)</f>
        <v>2322</v>
      </c>
      <c r="B2361" s="34" t="s">
        <v>2514</v>
      </c>
      <c r="C2361" s="35">
        <v>1</v>
      </c>
      <c r="D2361" s="35" t="s">
        <v>1377</v>
      </c>
      <c r="E236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1" s="36" t="str">
        <f>IF(Table2[[#This Row],[M1A]]="","",Table2[[#This Row],[M1A]]-Table2[[#This Row],[AWAL]])</f>
        <v/>
      </c>
      <c r="I2361" s="36" t="str">
        <f>IF(Table2[[#This Row],[M2A]]="","",SUM(Table2[[#This Row],[M2A]]-(IF(Table2[[#This Row],[M1A]]="",Table2[[#This Row],[AWAL]],Table2[[#This Row],[M1A]]))))</f>
        <v/>
      </c>
      <c r="J2361" s="37"/>
      <c r="K236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2" spans="1:15">
      <c r="A2362" s="33">
        <f>IF(Table2[[#This Row],[TT]]&lt;1,"",COUNT(A$2:A2361)+1)</f>
        <v>2323</v>
      </c>
      <c r="B2362" s="34" t="s">
        <v>2515</v>
      </c>
      <c r="C2362" s="35">
        <v>2</v>
      </c>
      <c r="D2362" s="35" t="s">
        <v>78</v>
      </c>
      <c r="E236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2" s="36" t="str">
        <f>IF(Table2[[#This Row],[M1A]]="","",Table2[[#This Row],[M1A]]-Table2[[#This Row],[AWAL]])</f>
        <v/>
      </c>
      <c r="I2362" s="36" t="str">
        <f>IF(Table2[[#This Row],[M2A]]="","",SUM(Table2[[#This Row],[M2A]]-(IF(Table2[[#This Row],[M1A]]="",Table2[[#This Row],[AWAL]],Table2[[#This Row],[M1A]]))))</f>
        <v/>
      </c>
      <c r="J2362" s="37"/>
      <c r="K236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3" spans="1:15">
      <c r="A2363" s="33">
        <f>IF(Table2[[#This Row],[TT]]&lt;1,"",COUNT(A$2:A2362)+1)</f>
        <v>2324</v>
      </c>
      <c r="B2363" s="34" t="s">
        <v>2516</v>
      </c>
      <c r="C2363" s="35">
        <v>36</v>
      </c>
      <c r="D2363" s="35" t="s">
        <v>78</v>
      </c>
      <c r="E236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2363" s="36" t="str">
        <f>IF(Table2[[#This Row],[M1A]]="","",Table2[[#This Row],[M1A]]-Table2[[#This Row],[AWAL]])</f>
        <v/>
      </c>
      <c r="I2363" s="36" t="str">
        <f>IF(Table2[[#This Row],[M2A]]="","",SUM(Table2[[#This Row],[M2A]]-(IF(Table2[[#This Row],[M1A]]="",Table2[[#This Row],[AWAL]],Table2[[#This Row],[M1A]]))))</f>
        <v/>
      </c>
      <c r="J2363" s="37"/>
      <c r="K236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4" spans="1:15">
      <c r="A2364" s="33">
        <f>IF(Table2[[#This Row],[TT]]&lt;1,"",COUNT(A$2:A2363)+1)</f>
        <v>2325</v>
      </c>
      <c r="B2364" s="34" t="s">
        <v>2517</v>
      </c>
      <c r="C2364" s="35">
        <v>16</v>
      </c>
      <c r="D2364" s="35">
        <v>0</v>
      </c>
      <c r="E236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364" s="36" t="str">
        <f>IF(Table2[[#This Row],[M1A]]="","",Table2[[#This Row],[M1A]]-Table2[[#This Row],[AWAL]])</f>
        <v/>
      </c>
      <c r="I2364" s="36" t="str">
        <f>IF(Table2[[#This Row],[M2A]]="","",SUM(Table2[[#This Row],[M2A]]-(IF(Table2[[#This Row],[M1A]]="",Table2[[#This Row],[AWAL]],Table2[[#This Row],[M1A]]))))</f>
        <v/>
      </c>
      <c r="J2364" s="37"/>
      <c r="K236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5" spans="1:15">
      <c r="A2365" s="33">
        <f>IF(Table2[[#This Row],[TT]]&lt;1,"",COUNT(A$2:A2364)+1)</f>
        <v>2326</v>
      </c>
      <c r="B2365" s="34" t="s">
        <v>2518</v>
      </c>
      <c r="C2365" s="35">
        <v>5</v>
      </c>
      <c r="D2365" s="35" t="s">
        <v>2519</v>
      </c>
      <c r="E236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65" s="36" t="str">
        <f>IF(Table2[[#This Row],[M1A]]="","",Table2[[#This Row],[M1A]]-Table2[[#This Row],[AWAL]])</f>
        <v/>
      </c>
      <c r="I2365" s="36" t="str">
        <f>IF(Table2[[#This Row],[M2A]]="","",SUM(Table2[[#This Row],[M2A]]-(IF(Table2[[#This Row],[M1A]]="",Table2[[#This Row],[AWAL]],Table2[[#This Row],[M1A]]))))</f>
        <v/>
      </c>
      <c r="J2365" s="37"/>
      <c r="K236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6" spans="1:15">
      <c r="A2366" s="33">
        <f>IF(Table2[[#This Row],[TT]]&lt;1,"",COUNT(A$2:A2365)+1)</f>
        <v>2327</v>
      </c>
      <c r="B2366" s="34" t="s">
        <v>2520</v>
      </c>
      <c r="C2366" s="35">
        <v>2</v>
      </c>
      <c r="D2366" s="35" t="s">
        <v>78</v>
      </c>
      <c r="E236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6" s="36" t="str">
        <f>IF(Table2[[#This Row],[M1A]]="","",Table2[[#This Row],[M1A]]-Table2[[#This Row],[AWAL]])</f>
        <v/>
      </c>
      <c r="I2366" s="36" t="str">
        <f>IF(Table2[[#This Row],[M2A]]="","",SUM(Table2[[#This Row],[M2A]]-(IF(Table2[[#This Row],[M1A]]="",Table2[[#This Row],[AWAL]],Table2[[#This Row],[M1A]]))))</f>
        <v/>
      </c>
      <c r="J2366" s="37"/>
      <c r="K236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7" spans="1:15">
      <c r="A2367" s="33">
        <f>IF(Table2[[#This Row],[TT]]&lt;1,"",COUNT(A$2:A2366)+1)</f>
        <v>2328</v>
      </c>
      <c r="B2367" s="34" t="s">
        <v>2521</v>
      </c>
      <c r="C2367" s="35">
        <v>26</v>
      </c>
      <c r="D2367" s="35">
        <v>0</v>
      </c>
      <c r="E236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367" s="36" t="str">
        <f>IF(Table2[[#This Row],[M1A]]="","",Table2[[#This Row],[M1A]]-Table2[[#This Row],[AWAL]])</f>
        <v/>
      </c>
      <c r="I2367" s="36" t="str">
        <f>IF(Table2[[#This Row],[M2A]]="","",SUM(Table2[[#This Row],[M2A]]-(IF(Table2[[#This Row],[M1A]]="",Table2[[#This Row],[AWAL]],Table2[[#This Row],[M1A]]))))</f>
        <v/>
      </c>
      <c r="J2367" s="37"/>
      <c r="K236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8" spans="1:15">
      <c r="A2368" s="33">
        <f>IF(Table2[[#This Row],[TT]]&lt;1,"",COUNT(A$2:A2367)+1)</f>
        <v>2329</v>
      </c>
      <c r="B2368" s="34" t="s">
        <v>2522</v>
      </c>
      <c r="C2368" s="35">
        <v>2</v>
      </c>
      <c r="D2368" s="35" t="s">
        <v>86</v>
      </c>
      <c r="E236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8" s="36" t="str">
        <f>IF(Table2[[#This Row],[M1A]]="","",Table2[[#This Row],[M1A]]-Table2[[#This Row],[AWAL]])</f>
        <v/>
      </c>
      <c r="I2368" s="36" t="str">
        <f>IF(Table2[[#This Row],[M2A]]="","",SUM(Table2[[#This Row],[M2A]]-(IF(Table2[[#This Row],[M1A]]="",Table2[[#This Row],[AWAL]],Table2[[#This Row],[M1A]]))))</f>
        <v/>
      </c>
      <c r="J2368" s="37"/>
      <c r="K236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69" spans="1:15">
      <c r="A2369" s="33">
        <f>IF(Table2[[#This Row],[TT]]&lt;1,"",COUNT(A$2:A2368)+1)</f>
        <v>2330</v>
      </c>
      <c r="B2369" s="34" t="s">
        <v>2523</v>
      </c>
      <c r="C2369" s="35">
        <v>9</v>
      </c>
      <c r="D2369" s="35" t="s">
        <v>78</v>
      </c>
      <c r="E236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69" s="36" t="str">
        <f>IF(Table2[[#This Row],[M1A]]="","",Table2[[#This Row],[M1A]]-Table2[[#This Row],[AWAL]])</f>
        <v/>
      </c>
      <c r="I2369" s="36" t="str">
        <f>IF(Table2[[#This Row],[M2A]]="","",SUM(Table2[[#This Row],[M2A]]-(IF(Table2[[#This Row],[M1A]]="",Table2[[#This Row],[AWAL]],Table2[[#This Row],[M1A]]))))</f>
        <v/>
      </c>
      <c r="J2369" s="37"/>
      <c r="K236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6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0" spans="1:15">
      <c r="A2370" s="33">
        <f>IF(Table2[[#This Row],[TT]]&lt;1,"",COUNT(A$2:A2369)+1)</f>
        <v>2331</v>
      </c>
      <c r="B2370" s="34" t="s">
        <v>2524</v>
      </c>
      <c r="C2370" s="35">
        <v>1</v>
      </c>
      <c r="D2370" s="35" t="s">
        <v>96</v>
      </c>
      <c r="E237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0" s="36" t="str">
        <f>IF(Table2[[#This Row],[M1A]]="","",Table2[[#This Row],[M1A]]-Table2[[#This Row],[AWAL]])</f>
        <v/>
      </c>
      <c r="I2370" s="36" t="str">
        <f>IF(Table2[[#This Row],[M2A]]="","",SUM(Table2[[#This Row],[M2A]]-(IF(Table2[[#This Row],[M1A]]="",Table2[[#This Row],[AWAL]],Table2[[#This Row],[M1A]]))))</f>
        <v/>
      </c>
      <c r="J2370" s="37"/>
      <c r="K237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1" spans="1:15">
      <c r="A2371" s="33">
        <f>IF(Table2[[#This Row],[TT]]&lt;1,"",COUNT(A$2:A2370)+1)</f>
        <v>2332</v>
      </c>
      <c r="B2371" s="34" t="s">
        <v>2525</v>
      </c>
      <c r="C2371" s="35">
        <v>1</v>
      </c>
      <c r="D2371" s="35" t="s">
        <v>1991</v>
      </c>
      <c r="E237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1" s="36" t="str">
        <f>IF(Table2[[#This Row],[M1A]]="","",Table2[[#This Row],[M1A]]-Table2[[#This Row],[AWAL]])</f>
        <v/>
      </c>
      <c r="I2371" s="36" t="str">
        <f>IF(Table2[[#This Row],[M2A]]="","",SUM(Table2[[#This Row],[M2A]]-(IF(Table2[[#This Row],[M1A]]="",Table2[[#This Row],[AWAL]],Table2[[#This Row],[M1A]]))))</f>
        <v/>
      </c>
      <c r="J2371" s="37"/>
      <c r="K237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2" spans="1:15">
      <c r="A2372" s="33">
        <f>IF(Table2[[#This Row],[TT]]&lt;1,"",COUNT(A$2:A2371)+1)</f>
        <v>2333</v>
      </c>
      <c r="B2372" s="34" t="s">
        <v>2526</v>
      </c>
      <c r="C2372" s="35">
        <v>1</v>
      </c>
      <c r="D2372" s="35" t="s">
        <v>194</v>
      </c>
      <c r="E237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2" s="36" t="str">
        <f>IF(Table2[[#This Row],[M1A]]="","",Table2[[#This Row],[M1A]]-Table2[[#This Row],[AWAL]])</f>
        <v/>
      </c>
      <c r="I2372" s="36" t="str">
        <f>IF(Table2[[#This Row],[M2A]]="","",SUM(Table2[[#This Row],[M2A]]-(IF(Table2[[#This Row],[M1A]]="",Table2[[#This Row],[AWAL]],Table2[[#This Row],[M1A]]))))</f>
        <v/>
      </c>
      <c r="J2372" s="37"/>
      <c r="K237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3" spans="1:15">
      <c r="A2373" s="33">
        <f>IF(Table2[[#This Row],[TT]]&lt;1,"",COUNT(A$2:A2372)+1)</f>
        <v>2334</v>
      </c>
      <c r="B2373" s="34" t="s">
        <v>2527</v>
      </c>
      <c r="C2373" s="35">
        <v>49</v>
      </c>
      <c r="D2373" s="35">
        <v>0</v>
      </c>
      <c r="E237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2373" s="36" t="str">
        <f>IF(Table2[[#This Row],[M1A]]="","",Table2[[#This Row],[M1A]]-Table2[[#This Row],[AWAL]])</f>
        <v/>
      </c>
      <c r="I2373" s="36" t="str">
        <f>IF(Table2[[#This Row],[M2A]]="","",SUM(Table2[[#This Row],[M2A]]-(IF(Table2[[#This Row],[M1A]]="",Table2[[#This Row],[AWAL]],Table2[[#This Row],[M1A]]))))</f>
        <v/>
      </c>
      <c r="J2373" s="37"/>
      <c r="K237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4" spans="1:15">
      <c r="A2374" s="33">
        <f>IF(Table2[[#This Row],[TT]]&lt;1,"",COUNT(A$2:A2373)+1)</f>
        <v>2335</v>
      </c>
      <c r="B2374" s="34" t="s">
        <v>2528</v>
      </c>
      <c r="C2374" s="35">
        <v>1</v>
      </c>
      <c r="D2374" s="35" t="s">
        <v>510</v>
      </c>
      <c r="E237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4" s="36" t="str">
        <f>IF(Table2[[#This Row],[M1A]]="","",Table2[[#This Row],[M1A]]-Table2[[#This Row],[AWAL]])</f>
        <v/>
      </c>
      <c r="I2374" s="36" t="str">
        <f>IF(Table2[[#This Row],[M2A]]="","",SUM(Table2[[#This Row],[M2A]]-(IF(Table2[[#This Row],[M1A]]="",Table2[[#This Row],[AWAL]],Table2[[#This Row],[M1A]]))))</f>
        <v/>
      </c>
      <c r="J2374" s="37"/>
      <c r="K237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5" spans="1:15">
      <c r="A2375" s="33">
        <f>IF(Table2[[#This Row],[TT]]&lt;1,"",COUNT(A$2:A2374)+1)</f>
        <v>2336</v>
      </c>
      <c r="B2375" s="34" t="s">
        <v>2529</v>
      </c>
      <c r="C2375" s="35">
        <v>18</v>
      </c>
      <c r="D2375" s="35">
        <v>0</v>
      </c>
      <c r="E237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375" s="36" t="str">
        <f>IF(Table2[[#This Row],[M1A]]="","",Table2[[#This Row],[M1A]]-Table2[[#This Row],[AWAL]])</f>
        <v/>
      </c>
      <c r="I2375" s="36" t="str">
        <f>IF(Table2[[#This Row],[M2A]]="","",SUM(Table2[[#This Row],[M2A]]-(IF(Table2[[#This Row],[M1A]]="",Table2[[#This Row],[AWAL]],Table2[[#This Row],[M1A]]))))</f>
        <v/>
      </c>
      <c r="J2375" s="37"/>
      <c r="K237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6" spans="1:15">
      <c r="A2376" s="33">
        <f>IF(Table2[[#This Row],[TT]]&lt;1,"",COUNT(A$2:A2375)+1)</f>
        <v>2337</v>
      </c>
      <c r="B2376" s="34" t="s">
        <v>2530</v>
      </c>
      <c r="C2376" s="35">
        <v>5</v>
      </c>
      <c r="D2376" s="35">
        <v>0</v>
      </c>
      <c r="E237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76" s="36" t="str">
        <f>IF(Table2[[#This Row],[M1A]]="","",Table2[[#This Row],[M1A]]-Table2[[#This Row],[AWAL]])</f>
        <v/>
      </c>
      <c r="I2376" s="36" t="str">
        <f>IF(Table2[[#This Row],[M2A]]="","",SUM(Table2[[#This Row],[M2A]]-(IF(Table2[[#This Row],[M1A]]="",Table2[[#This Row],[AWAL]],Table2[[#This Row],[M1A]]))))</f>
        <v/>
      </c>
      <c r="J2376" s="37"/>
      <c r="K237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7" spans="1:15">
      <c r="A2377" s="33">
        <f>IF(Table2[[#This Row],[TT]]&lt;1,"",COUNT(A$2:A2376)+1)</f>
        <v>2338</v>
      </c>
      <c r="B2377" s="34" t="s">
        <v>2531</v>
      </c>
      <c r="C2377" s="35">
        <v>20</v>
      </c>
      <c r="D2377" s="35" t="s">
        <v>78</v>
      </c>
      <c r="E237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377" s="36" t="str">
        <f>IF(Table2[[#This Row],[M1A]]="","",Table2[[#This Row],[M1A]]-Table2[[#This Row],[AWAL]])</f>
        <v/>
      </c>
      <c r="I2377" s="36" t="str">
        <f>IF(Table2[[#This Row],[M2A]]="","",SUM(Table2[[#This Row],[M2A]]-(IF(Table2[[#This Row],[M1A]]="",Table2[[#This Row],[AWAL]],Table2[[#This Row],[M1A]]))))</f>
        <v/>
      </c>
      <c r="J2377" s="37"/>
      <c r="K237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8" spans="1:15">
      <c r="A2378" s="33">
        <f>IF(Table2[[#This Row],[TT]]&lt;1,"",COUNT(A$2:A2377)+1)</f>
        <v>2339</v>
      </c>
      <c r="B2378" s="34" t="s">
        <v>2532</v>
      </c>
      <c r="C2378" s="35">
        <v>4</v>
      </c>
      <c r="D2378" s="35" t="s">
        <v>252</v>
      </c>
      <c r="E237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78" s="36" t="str">
        <f>IF(Table2[[#This Row],[M1A]]="","",Table2[[#This Row],[M1A]]-Table2[[#This Row],[AWAL]])</f>
        <v/>
      </c>
      <c r="I2378" s="36" t="str">
        <f>IF(Table2[[#This Row],[M2A]]="","",SUM(Table2[[#This Row],[M2A]]-(IF(Table2[[#This Row],[M1A]]="",Table2[[#This Row],[AWAL]],Table2[[#This Row],[M1A]]))))</f>
        <v/>
      </c>
      <c r="J2378" s="37"/>
      <c r="K237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79" spans="1:15">
      <c r="A2379" s="33">
        <f>IF(Table2[[#This Row],[TT]]&lt;1,"",COUNT(A$2:A2378)+1)</f>
        <v>2340</v>
      </c>
      <c r="B2379" s="34" t="s">
        <v>2533</v>
      </c>
      <c r="C2379" s="35">
        <v>1</v>
      </c>
      <c r="D2379" s="35" t="s">
        <v>2519</v>
      </c>
      <c r="E237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9" s="36" t="str">
        <f>IF(Table2[[#This Row],[M1A]]="","",Table2[[#This Row],[M1A]]-Table2[[#This Row],[AWAL]])</f>
        <v/>
      </c>
      <c r="I2379" s="36" t="str">
        <f>IF(Table2[[#This Row],[M2A]]="","",SUM(Table2[[#This Row],[M2A]]-(IF(Table2[[#This Row],[M1A]]="",Table2[[#This Row],[AWAL]],Table2[[#This Row],[M1A]]))))</f>
        <v/>
      </c>
      <c r="J2379" s="37"/>
      <c r="K237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7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0" spans="1:15">
      <c r="A2380" s="33">
        <f>IF(Table2[[#This Row],[TT]]&lt;1,"",COUNT(A$2:A2379)+1)</f>
        <v>2341</v>
      </c>
      <c r="B2380" s="34" t="s">
        <v>2534</v>
      </c>
      <c r="C2380" s="35">
        <v>2</v>
      </c>
      <c r="D2380" s="35" t="s">
        <v>143</v>
      </c>
      <c r="E238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0" s="36" t="str">
        <f>IF(Table2[[#This Row],[M1A]]="","",Table2[[#This Row],[M1A]]-Table2[[#This Row],[AWAL]])</f>
        <v/>
      </c>
      <c r="I2380" s="36" t="str">
        <f>IF(Table2[[#This Row],[M2A]]="","",SUM(Table2[[#This Row],[M2A]]-(IF(Table2[[#This Row],[M1A]]="",Table2[[#This Row],[AWAL]],Table2[[#This Row],[M1A]]))))</f>
        <v/>
      </c>
      <c r="J2380" s="37"/>
      <c r="K238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1" spans="1:15">
      <c r="A2381" s="33">
        <f>IF(Table2[[#This Row],[TT]]&lt;1,"",COUNT(A$2:A2380)+1)</f>
        <v>2342</v>
      </c>
      <c r="B2381" s="34" t="s">
        <v>2535</v>
      </c>
      <c r="C2381" s="35">
        <v>3</v>
      </c>
      <c r="D2381" s="35" t="s">
        <v>82</v>
      </c>
      <c r="E238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81" s="36" t="str">
        <f>IF(Table2[[#This Row],[M1A]]="","",Table2[[#This Row],[M1A]]-Table2[[#This Row],[AWAL]])</f>
        <v/>
      </c>
      <c r="I2381" s="36" t="str">
        <f>IF(Table2[[#This Row],[M2A]]="","",SUM(Table2[[#This Row],[M2A]]-(IF(Table2[[#This Row],[M1A]]="",Table2[[#This Row],[AWAL]],Table2[[#This Row],[M1A]]))))</f>
        <v/>
      </c>
      <c r="J2381" s="37"/>
      <c r="K238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2" spans="1:15">
      <c r="A2382" s="33">
        <f>IF(Table2[[#This Row],[TT]]&lt;1,"",COUNT(A$2:A2381)+1)</f>
        <v>2343</v>
      </c>
      <c r="B2382" s="34" t="s">
        <v>2536</v>
      </c>
      <c r="C2382" s="35">
        <v>20</v>
      </c>
      <c r="D2382" s="35" t="s">
        <v>14</v>
      </c>
      <c r="E238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382" s="36" t="str">
        <f>IF(Table2[[#This Row],[M1A]]="","",Table2[[#This Row],[M1A]]-Table2[[#This Row],[AWAL]])</f>
        <v/>
      </c>
      <c r="I2382" s="36" t="str">
        <f>IF(Table2[[#This Row],[M2A]]="","",SUM(Table2[[#This Row],[M2A]]-(IF(Table2[[#This Row],[M1A]]="",Table2[[#This Row],[AWAL]],Table2[[#This Row],[M1A]]))))</f>
        <v/>
      </c>
      <c r="J2382" s="37"/>
      <c r="K238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3" spans="1:15">
      <c r="A2383" s="33">
        <f>IF(Table2[[#This Row],[TT]]&lt;1,"",COUNT(A$2:A2382)+1)</f>
        <v>2344</v>
      </c>
      <c r="B2383" s="34" t="s">
        <v>2537</v>
      </c>
      <c r="C2383" s="35">
        <v>8</v>
      </c>
      <c r="D2383" s="35" t="s">
        <v>86</v>
      </c>
      <c r="E238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83" s="36" t="str">
        <f>IF(Table2[[#This Row],[M1A]]="","",Table2[[#This Row],[M1A]]-Table2[[#This Row],[AWAL]])</f>
        <v/>
      </c>
      <c r="I2383" s="36" t="str">
        <f>IF(Table2[[#This Row],[M2A]]="","",SUM(Table2[[#This Row],[M2A]]-(IF(Table2[[#This Row],[M1A]]="",Table2[[#This Row],[AWAL]],Table2[[#This Row],[M1A]]))))</f>
        <v/>
      </c>
      <c r="J2383" s="37"/>
      <c r="K238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4" spans="1:15">
      <c r="A2384" s="33">
        <f>IF(Table2[[#This Row],[TT]]&lt;1,"",COUNT(A$2:A2383)+1)</f>
        <v>2345</v>
      </c>
      <c r="B2384" s="34" t="s">
        <v>2538</v>
      </c>
      <c r="C2384" s="35">
        <v>2</v>
      </c>
      <c r="D2384" s="35" t="s">
        <v>67</v>
      </c>
      <c r="E238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4" s="36" t="str">
        <f>IF(Table2[[#This Row],[M1A]]="","",Table2[[#This Row],[M1A]]-Table2[[#This Row],[AWAL]])</f>
        <v/>
      </c>
      <c r="I2384" s="36" t="str">
        <f>IF(Table2[[#This Row],[M2A]]="","",SUM(Table2[[#This Row],[M2A]]-(IF(Table2[[#This Row],[M1A]]="",Table2[[#This Row],[AWAL]],Table2[[#This Row],[M1A]]))))</f>
        <v/>
      </c>
      <c r="J2384" s="37"/>
      <c r="K238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5" spans="1:15">
      <c r="A2385" s="33">
        <f>IF(Table2[[#This Row],[TT]]&lt;1,"",COUNT(A$2:A2384)+1)</f>
        <v>2346</v>
      </c>
      <c r="B2385" s="34" t="s">
        <v>2539</v>
      </c>
      <c r="C2385" s="35">
        <v>15</v>
      </c>
      <c r="D2385" s="35" t="s">
        <v>78</v>
      </c>
      <c r="E238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385" s="36" t="str">
        <f>IF(Table2[[#This Row],[M1A]]="","",Table2[[#This Row],[M1A]]-Table2[[#This Row],[AWAL]])</f>
        <v/>
      </c>
      <c r="I2385" s="36" t="str">
        <f>IF(Table2[[#This Row],[M2A]]="","",SUM(Table2[[#This Row],[M2A]]-(IF(Table2[[#This Row],[M1A]]="",Table2[[#This Row],[AWAL]],Table2[[#This Row],[M1A]]))))</f>
        <v/>
      </c>
      <c r="J2385" s="37"/>
      <c r="K238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6" spans="1:15">
      <c r="A2386" s="33">
        <f>IF(Table2[[#This Row],[TT]]&lt;1,"",COUNT(A$2:A2385)+1)</f>
        <v>2347</v>
      </c>
      <c r="B2386" s="34" t="s">
        <v>2540</v>
      </c>
      <c r="C2386" s="35">
        <v>4</v>
      </c>
      <c r="D2386" s="35" t="s">
        <v>78</v>
      </c>
      <c r="E238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86" s="36" t="str">
        <f>IF(Table2[[#This Row],[M1A]]="","",Table2[[#This Row],[M1A]]-Table2[[#This Row],[AWAL]])</f>
        <v/>
      </c>
      <c r="I2386" s="36" t="str">
        <f>IF(Table2[[#This Row],[M2A]]="","",SUM(Table2[[#This Row],[M2A]]-(IF(Table2[[#This Row],[M1A]]="",Table2[[#This Row],[AWAL]],Table2[[#This Row],[M1A]]))))</f>
        <v/>
      </c>
      <c r="J2386" s="37"/>
      <c r="K238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7" spans="1:15">
      <c r="A2387" s="33">
        <f>IF(Table2[[#This Row],[TT]]&lt;1,"",COUNT(A$2:A2386)+1)</f>
        <v>2348</v>
      </c>
      <c r="B2387" s="34" t="s">
        <v>2541</v>
      </c>
      <c r="C2387" s="35">
        <v>1</v>
      </c>
      <c r="D2387" s="35" t="s">
        <v>14</v>
      </c>
      <c r="E238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7" s="36" t="str">
        <f>IF(Table2[[#This Row],[M1A]]="","",Table2[[#This Row],[M1A]]-Table2[[#This Row],[AWAL]])</f>
        <v/>
      </c>
      <c r="I2387" s="36" t="str">
        <f>IF(Table2[[#This Row],[M2A]]="","",SUM(Table2[[#This Row],[M2A]]-(IF(Table2[[#This Row],[M1A]]="",Table2[[#This Row],[AWAL]],Table2[[#This Row],[M1A]]))))</f>
        <v/>
      </c>
      <c r="J2387" s="37"/>
      <c r="K238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8" spans="1:15">
      <c r="A2388" s="33">
        <f>IF(Table2[[#This Row],[TT]]&lt;1,"",COUNT(A$2:A2387)+1)</f>
        <v>2349</v>
      </c>
      <c r="B2388" s="34" t="s">
        <v>2542</v>
      </c>
      <c r="C2388" s="35">
        <v>1</v>
      </c>
      <c r="D2388" s="35">
        <v>0</v>
      </c>
      <c r="E238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8" s="36" t="str">
        <f>IF(Table2[[#This Row],[M1A]]="","",Table2[[#This Row],[M1A]]-Table2[[#This Row],[AWAL]])</f>
        <v/>
      </c>
      <c r="I2388" s="36" t="str">
        <f>IF(Table2[[#This Row],[M2A]]="","",SUM(Table2[[#This Row],[M2A]]-(IF(Table2[[#This Row],[M1A]]="",Table2[[#This Row],[AWAL]],Table2[[#This Row],[M1A]]))))</f>
        <v/>
      </c>
      <c r="J2388" s="37"/>
      <c r="K238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89" spans="1:15">
      <c r="A2389" s="33">
        <f>IF(Table2[[#This Row],[TT]]&lt;1,"",COUNT(A$2:A2388)+1)</f>
        <v>2350</v>
      </c>
      <c r="B2389" s="34" t="s">
        <v>2543</v>
      </c>
      <c r="C2389" s="35">
        <v>1</v>
      </c>
      <c r="D2389" s="35" t="s">
        <v>204</v>
      </c>
      <c r="E238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9" s="36" t="str">
        <f>IF(Table2[[#This Row],[M1A]]="","",Table2[[#This Row],[M1A]]-Table2[[#This Row],[AWAL]])</f>
        <v/>
      </c>
      <c r="I2389" s="36" t="str">
        <f>IF(Table2[[#This Row],[M2A]]="","",SUM(Table2[[#This Row],[M2A]]-(IF(Table2[[#This Row],[M1A]]="",Table2[[#This Row],[AWAL]],Table2[[#This Row],[M1A]]))))</f>
        <v/>
      </c>
      <c r="J2389" s="37"/>
      <c r="K238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8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0" spans="1:15">
      <c r="A2390" s="33">
        <f>IF(Table2[[#This Row],[TT]]&lt;1,"",COUNT(A$2:A2389)+1)</f>
        <v>2351</v>
      </c>
      <c r="B2390" s="34" t="s">
        <v>2544</v>
      </c>
      <c r="C2390" s="35">
        <v>26</v>
      </c>
      <c r="D2390" s="35" t="s">
        <v>98</v>
      </c>
      <c r="E239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390" s="36" t="str">
        <f>IF(Table2[[#This Row],[M1A]]="","",Table2[[#This Row],[M1A]]-Table2[[#This Row],[AWAL]])</f>
        <v/>
      </c>
      <c r="I2390" s="36" t="str">
        <f>IF(Table2[[#This Row],[M2A]]="","",SUM(Table2[[#This Row],[M2A]]-(IF(Table2[[#This Row],[M1A]]="",Table2[[#This Row],[AWAL]],Table2[[#This Row],[M1A]]))))</f>
        <v/>
      </c>
      <c r="J2390" s="37"/>
      <c r="K239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1" spans="1:15">
      <c r="A2391" s="33">
        <f>IF(Table2[[#This Row],[TT]]&lt;1,"",COUNT(A$2:A2390)+1)</f>
        <v>2352</v>
      </c>
      <c r="B2391" s="34" t="s">
        <v>2545</v>
      </c>
      <c r="C2391" s="35">
        <v>7</v>
      </c>
      <c r="D2391" s="35" t="s">
        <v>839</v>
      </c>
      <c r="E239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91" s="36" t="str">
        <f>IF(Table2[[#This Row],[M1A]]="","",Table2[[#This Row],[M1A]]-Table2[[#This Row],[AWAL]])</f>
        <v/>
      </c>
      <c r="I2391" s="36" t="str">
        <f>IF(Table2[[#This Row],[M2A]]="","",SUM(Table2[[#This Row],[M2A]]-(IF(Table2[[#This Row],[M1A]]="",Table2[[#This Row],[AWAL]],Table2[[#This Row],[M1A]]))))</f>
        <v/>
      </c>
      <c r="J2391" s="37"/>
      <c r="K239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2" spans="1:15">
      <c r="A2392" s="33">
        <f>IF(Table2[[#This Row],[TT]]&lt;1,"",COUNT(A$2:A2391)+1)</f>
        <v>2353</v>
      </c>
      <c r="B2392" s="34" t="s">
        <v>2546</v>
      </c>
      <c r="C2392" s="35">
        <v>6</v>
      </c>
      <c r="D2392" s="35" t="s">
        <v>520</v>
      </c>
      <c r="E239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92" s="36" t="str">
        <f>IF(Table2[[#This Row],[M1A]]="","",Table2[[#This Row],[M1A]]-Table2[[#This Row],[AWAL]])</f>
        <v/>
      </c>
      <c r="I2392" s="36" t="str">
        <f>IF(Table2[[#This Row],[M2A]]="","",SUM(Table2[[#This Row],[M2A]]-(IF(Table2[[#This Row],[M1A]]="",Table2[[#This Row],[AWAL]],Table2[[#This Row],[M1A]]))))</f>
        <v/>
      </c>
      <c r="J2392" s="37"/>
      <c r="K239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3" spans="1:15">
      <c r="A2393" s="33">
        <f>IF(Table2[[#This Row],[TT]]&lt;1,"",COUNT(A$2:A2392)+1)</f>
        <v>2354</v>
      </c>
      <c r="B2393" s="34" t="s">
        <v>2547</v>
      </c>
      <c r="C2393" s="35">
        <v>1</v>
      </c>
      <c r="D2393" s="35" t="s">
        <v>2548</v>
      </c>
      <c r="E239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3" s="36" t="str">
        <f>IF(Table2[[#This Row],[M1A]]="","",Table2[[#This Row],[M1A]]-Table2[[#This Row],[AWAL]])</f>
        <v/>
      </c>
      <c r="I2393" s="36" t="str">
        <f>IF(Table2[[#This Row],[M2A]]="","",SUM(Table2[[#This Row],[M2A]]-(IF(Table2[[#This Row],[M1A]]="",Table2[[#This Row],[AWAL]],Table2[[#This Row],[M1A]]))))</f>
        <v/>
      </c>
      <c r="J2393" s="37"/>
      <c r="K239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4" spans="1:15">
      <c r="A2394" s="33">
        <f>IF(Table2[[#This Row],[TT]]&lt;1,"",COUNT(A$2:A2393)+1)</f>
        <v>2355</v>
      </c>
      <c r="B2394" s="34" t="s">
        <v>2549</v>
      </c>
      <c r="C2394" s="35">
        <v>5</v>
      </c>
      <c r="D2394" s="35" t="s">
        <v>98</v>
      </c>
      <c r="E239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4" s="36" t="str">
        <f>IF(Table2[[#This Row],[M1A]]="","",Table2[[#This Row],[M1A]]-Table2[[#This Row],[AWAL]])</f>
        <v/>
      </c>
      <c r="I2394" s="36" t="str">
        <f>IF(Table2[[#This Row],[M2A]]="","",SUM(Table2[[#This Row],[M2A]]-(IF(Table2[[#This Row],[M1A]]="",Table2[[#This Row],[AWAL]],Table2[[#This Row],[M1A]]))))</f>
        <v/>
      </c>
      <c r="J2394" s="37"/>
      <c r="K239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5" spans="1:15">
      <c r="A2395" s="33">
        <f>IF(Table2[[#This Row],[TT]]&lt;1,"",COUNT(A$2:A2394)+1)</f>
        <v>2356</v>
      </c>
      <c r="B2395" s="34" t="s">
        <v>2550</v>
      </c>
      <c r="C2395" s="35">
        <v>8</v>
      </c>
      <c r="D2395" s="35" t="s">
        <v>78</v>
      </c>
      <c r="E239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95" s="36" t="str">
        <f>IF(Table2[[#This Row],[M1A]]="","",Table2[[#This Row],[M1A]]-Table2[[#This Row],[AWAL]])</f>
        <v/>
      </c>
      <c r="I2395" s="36" t="str">
        <f>IF(Table2[[#This Row],[M2A]]="","",SUM(Table2[[#This Row],[M2A]]-(IF(Table2[[#This Row],[M1A]]="",Table2[[#This Row],[AWAL]],Table2[[#This Row],[M1A]]))))</f>
        <v/>
      </c>
      <c r="J2395" s="37"/>
      <c r="K239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6" spans="1:15">
      <c r="A2396" s="33">
        <f>IF(Table2[[#This Row],[TT]]&lt;1,"",COUNT(A$2:A2395)+1)</f>
        <v>2357</v>
      </c>
      <c r="B2396" s="34" t="s">
        <v>2551</v>
      </c>
      <c r="C2396" s="35">
        <v>1</v>
      </c>
      <c r="D2396" s="35" t="s">
        <v>510</v>
      </c>
      <c r="E239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6" s="36" t="str">
        <f>IF(Table2[[#This Row],[M1A]]="","",Table2[[#This Row],[M1A]]-Table2[[#This Row],[AWAL]])</f>
        <v/>
      </c>
      <c r="I2396" s="36" t="str">
        <f>IF(Table2[[#This Row],[M2A]]="","",SUM(Table2[[#This Row],[M2A]]-(IF(Table2[[#This Row],[M1A]]="",Table2[[#This Row],[AWAL]],Table2[[#This Row],[M1A]]))))</f>
        <v/>
      </c>
      <c r="J2396" s="37"/>
      <c r="K239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7" spans="1:15">
      <c r="A2397" s="33">
        <f>IF(Table2[[#This Row],[TT]]&lt;1,"",COUNT(A$2:A2396)+1)</f>
        <v>2358</v>
      </c>
      <c r="B2397" s="34" t="s">
        <v>2552</v>
      </c>
      <c r="C2397" s="35">
        <v>7</v>
      </c>
      <c r="D2397" s="35" t="s">
        <v>89</v>
      </c>
      <c r="E239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97" s="36" t="str">
        <f>IF(Table2[[#This Row],[M1A]]="","",Table2[[#This Row],[M1A]]-Table2[[#This Row],[AWAL]])</f>
        <v/>
      </c>
      <c r="I2397" s="36" t="str">
        <f>IF(Table2[[#This Row],[M2A]]="","",SUM(Table2[[#This Row],[M2A]]-(IF(Table2[[#This Row],[M1A]]="",Table2[[#This Row],[AWAL]],Table2[[#This Row],[M1A]]))))</f>
        <v/>
      </c>
      <c r="J2397" s="37"/>
      <c r="K239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8" spans="1:15">
      <c r="A2398" s="33">
        <f>IF(Table2[[#This Row],[TT]]&lt;1,"",COUNT(A$2:A2397)+1)</f>
        <v>2359</v>
      </c>
      <c r="B2398" s="34" t="s">
        <v>2553</v>
      </c>
      <c r="C2398" s="35">
        <v>1</v>
      </c>
      <c r="D2398" s="35" t="s">
        <v>1377</v>
      </c>
      <c r="E239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8" s="36" t="str">
        <f>IF(Table2[[#This Row],[M1A]]="","",Table2[[#This Row],[M1A]]-Table2[[#This Row],[AWAL]])</f>
        <v/>
      </c>
      <c r="I2398" s="36" t="str">
        <f>IF(Table2[[#This Row],[M2A]]="","",SUM(Table2[[#This Row],[M2A]]-(IF(Table2[[#This Row],[M1A]]="",Table2[[#This Row],[AWAL]],Table2[[#This Row],[M1A]]))))</f>
        <v/>
      </c>
      <c r="J2398" s="37"/>
      <c r="K239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399" spans="1:15">
      <c r="A2399" s="33">
        <f>IF(Table2[[#This Row],[TT]]&lt;1,"",COUNT(A$2:A2398)+1)</f>
        <v>2360</v>
      </c>
      <c r="B2399" s="34" t="s">
        <v>2554</v>
      </c>
      <c r="C2399" s="35">
        <v>3</v>
      </c>
      <c r="D2399" s="35" t="s">
        <v>1377</v>
      </c>
      <c r="E239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9" s="36" t="str">
        <f>IF(Table2[[#This Row],[M1A]]="","",Table2[[#This Row],[M1A]]-Table2[[#This Row],[AWAL]])</f>
        <v/>
      </c>
      <c r="I2399" s="36" t="str">
        <f>IF(Table2[[#This Row],[M2A]]="","",SUM(Table2[[#This Row],[M2A]]-(IF(Table2[[#This Row],[M1A]]="",Table2[[#This Row],[AWAL]],Table2[[#This Row],[M1A]]))))</f>
        <v/>
      </c>
      <c r="J2399" s="37"/>
      <c r="K239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39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0" spans="1:15">
      <c r="A2400" s="33">
        <f>IF(Table2[[#This Row],[TT]]&lt;1,"",COUNT(A$2:A2399)+1)</f>
        <v>2361</v>
      </c>
      <c r="B2400" s="54" t="s">
        <v>2555</v>
      </c>
      <c r="C2400" s="55">
        <v>11</v>
      </c>
      <c r="D2400" s="55">
        <v>432</v>
      </c>
      <c r="E240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400" s="36" t="str">
        <f>IF(Table2[[#This Row],[M1A]]="","",Table2[[#This Row],[M1A]]-Table2[[#This Row],[AWAL]])</f>
        <v/>
      </c>
      <c r="I2400" s="36" t="str">
        <f>IF(Table2[[#This Row],[M2A]]="","",SUM(Table2[[#This Row],[M2A]]-(IF(Table2[[#This Row],[M1A]]="",Table2[[#This Row],[AWAL]],Table2[[#This Row],[M1A]]))))</f>
        <v/>
      </c>
      <c r="J2400" s="37"/>
      <c r="K240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1" spans="1:15">
      <c r="A2401" s="33">
        <f>IF(Table2[[#This Row],[TT]]&lt;1,"",COUNT(A$2:A2400)+1)</f>
        <v>2362</v>
      </c>
      <c r="B2401" s="54" t="s">
        <v>2556</v>
      </c>
      <c r="C2401" s="55">
        <v>2</v>
      </c>
      <c r="D2401" s="55" t="s">
        <v>204</v>
      </c>
      <c r="E240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01" s="36" t="str">
        <f>IF(Table2[[#This Row],[M1A]]="","",Table2[[#This Row],[M1A]]-Table2[[#This Row],[AWAL]])</f>
        <v/>
      </c>
      <c r="I2401" s="36" t="str">
        <f>IF(Table2[[#This Row],[M2A]]="","",SUM(Table2[[#This Row],[M2A]]-(IF(Table2[[#This Row],[M1A]]="",Table2[[#This Row],[AWAL]],Table2[[#This Row],[M1A]]))))</f>
        <v/>
      </c>
      <c r="J2401" s="37"/>
      <c r="K240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2" spans="1:15">
      <c r="A2402" s="33">
        <f>IF(Table2[[#This Row],[TT]]&lt;1,"",COUNT(A$2:A2401)+1)</f>
        <v>2363</v>
      </c>
      <c r="B2402" s="54" t="s">
        <v>2557</v>
      </c>
      <c r="C2402" s="55">
        <v>5</v>
      </c>
      <c r="D2402" s="55" t="s">
        <v>78</v>
      </c>
      <c r="E240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02" s="36" t="str">
        <f>IF(Table2[[#This Row],[M1A]]="","",Table2[[#This Row],[M1A]]-Table2[[#This Row],[AWAL]])</f>
        <v/>
      </c>
      <c r="I2402" s="36" t="str">
        <f>IF(Table2[[#This Row],[M2A]]="","",SUM(Table2[[#This Row],[M2A]]-(IF(Table2[[#This Row],[M1A]]="",Table2[[#This Row],[AWAL]],Table2[[#This Row],[M1A]]))))</f>
        <v/>
      </c>
      <c r="J2402" s="37"/>
      <c r="K240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3" spans="1:15">
      <c r="A2403" s="33">
        <f>IF(Table2[[#This Row],[TT]]&lt;1,"",COUNT(A$2:A2402)+1)</f>
        <v>2364</v>
      </c>
      <c r="B2403" s="54" t="s">
        <v>2558</v>
      </c>
      <c r="C2403" s="55">
        <v>1</v>
      </c>
      <c r="D2403" s="55" t="s">
        <v>194</v>
      </c>
      <c r="E240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3" s="36" t="str">
        <f>IF(Table2[[#This Row],[M1A]]="","",Table2[[#This Row],[M1A]]-Table2[[#This Row],[AWAL]])</f>
        <v/>
      </c>
      <c r="I2403" s="36" t="str">
        <f>IF(Table2[[#This Row],[M2A]]="","",SUM(Table2[[#This Row],[M2A]]-(IF(Table2[[#This Row],[M1A]]="",Table2[[#This Row],[AWAL]],Table2[[#This Row],[M1A]]))))</f>
        <v/>
      </c>
      <c r="J2403" s="37"/>
      <c r="K240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4" spans="1:15">
      <c r="A2404" s="33">
        <f>IF(Table2[[#This Row],[TT]]&lt;1,"",COUNT(A$2:A2403)+1)</f>
        <v>2365</v>
      </c>
      <c r="B2404" s="54" t="s">
        <v>2559</v>
      </c>
      <c r="C2404" s="55">
        <v>9</v>
      </c>
      <c r="D2404" s="55" t="s">
        <v>194</v>
      </c>
      <c r="E240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404" s="36" t="str">
        <f>IF(Table2[[#This Row],[M1A]]="","",Table2[[#This Row],[M1A]]-Table2[[#This Row],[AWAL]])</f>
        <v/>
      </c>
      <c r="I2404" s="36" t="str">
        <f>IF(Table2[[#This Row],[M2A]]="","",SUM(Table2[[#This Row],[M2A]]-(IF(Table2[[#This Row],[M1A]]="",Table2[[#This Row],[AWAL]],Table2[[#This Row],[M1A]]))))</f>
        <v/>
      </c>
      <c r="J2404" s="37"/>
      <c r="K240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5" spans="1:15">
      <c r="A2405" s="33">
        <f>IF(Table2[[#This Row],[TT]]&lt;1,"",COUNT(A$2:A2404)+1)</f>
        <v>2366</v>
      </c>
      <c r="B2405" s="54" t="s">
        <v>2560</v>
      </c>
      <c r="C2405" s="55">
        <v>5</v>
      </c>
      <c r="D2405" s="55" t="s">
        <v>98</v>
      </c>
      <c r="E240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05" s="36" t="str">
        <f>IF(Table2[[#This Row],[M1A]]="","",Table2[[#This Row],[M1A]]-Table2[[#This Row],[AWAL]])</f>
        <v/>
      </c>
      <c r="I2405" s="36" t="str">
        <f>IF(Table2[[#This Row],[M2A]]="","",SUM(Table2[[#This Row],[M2A]]-(IF(Table2[[#This Row],[M1A]]="",Table2[[#This Row],[AWAL]],Table2[[#This Row],[M1A]]))))</f>
        <v/>
      </c>
      <c r="J2405" s="37"/>
      <c r="K240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6" spans="1:15">
      <c r="A2406" s="33">
        <f>IF(Table2[[#This Row],[TT]]&lt;1,"",COUNT(A$2:A2405)+1)</f>
        <v>2367</v>
      </c>
      <c r="B2406" s="54" t="s">
        <v>2561</v>
      </c>
      <c r="C2406" s="55">
        <v>21</v>
      </c>
      <c r="D2406" s="55" t="s">
        <v>32</v>
      </c>
      <c r="E240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406" s="36" t="str">
        <f>IF(Table2[[#This Row],[M1A]]="","",Table2[[#This Row],[M1A]]-Table2[[#This Row],[AWAL]])</f>
        <v/>
      </c>
      <c r="I2406" s="36" t="str">
        <f>IF(Table2[[#This Row],[M2A]]="","",SUM(Table2[[#This Row],[M2A]]-(IF(Table2[[#This Row],[M1A]]="",Table2[[#This Row],[AWAL]],Table2[[#This Row],[M1A]]))))</f>
        <v/>
      </c>
      <c r="J2406" s="37"/>
      <c r="K240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7" spans="1:15">
      <c r="A2407" s="33">
        <f>IF(Table2[[#This Row],[TT]]&lt;1,"",COUNT(A$2:A2406)+1)</f>
        <v>2368</v>
      </c>
      <c r="B2407" s="54" t="s">
        <v>2562</v>
      </c>
      <c r="C2407" s="55">
        <v>23</v>
      </c>
      <c r="D2407" s="55" t="s">
        <v>98</v>
      </c>
      <c r="E240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407" s="36" t="str">
        <f>IF(Table2[[#This Row],[M1A]]="","",Table2[[#This Row],[M1A]]-Table2[[#This Row],[AWAL]])</f>
        <v/>
      </c>
      <c r="I2407" s="36" t="str">
        <f>IF(Table2[[#This Row],[M2A]]="","",SUM(Table2[[#This Row],[M2A]]-(IF(Table2[[#This Row],[M1A]]="",Table2[[#This Row],[AWAL]],Table2[[#This Row],[M1A]]))))</f>
        <v/>
      </c>
      <c r="J2407" s="37"/>
      <c r="K240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8" spans="1:15">
      <c r="A2408" s="33">
        <f>IF(Table2[[#This Row],[TT]]&lt;1,"",COUNT(A$2:A2407)+1)</f>
        <v>2369</v>
      </c>
      <c r="B2408" s="54" t="s">
        <v>2563</v>
      </c>
      <c r="C2408" s="55">
        <v>3</v>
      </c>
      <c r="D2408" s="55">
        <v>1440</v>
      </c>
      <c r="E240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08" s="36" t="str">
        <f>IF(Table2[[#This Row],[M1A]]="","",Table2[[#This Row],[M1A]]-Table2[[#This Row],[AWAL]])</f>
        <v/>
      </c>
      <c r="I2408" s="36" t="str">
        <f>IF(Table2[[#This Row],[M2A]]="","",SUM(Table2[[#This Row],[M2A]]-(IF(Table2[[#This Row],[M1A]]="",Table2[[#This Row],[AWAL]],Table2[[#This Row],[M1A]]))))</f>
        <v/>
      </c>
      <c r="J2408" s="37"/>
      <c r="K240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09" spans="1:15">
      <c r="A2409" s="33">
        <f>IF(Table2[[#This Row],[TT]]&lt;1,"",COUNT(A$2:A2408)+1)</f>
        <v>2370</v>
      </c>
      <c r="B2409" s="54" t="s">
        <v>2564</v>
      </c>
      <c r="C2409" s="55">
        <v>1</v>
      </c>
      <c r="D2409" s="55" t="s">
        <v>98</v>
      </c>
      <c r="E240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9" s="36" t="str">
        <f>IF(Table2[[#This Row],[M1A]]="","",Table2[[#This Row],[M1A]]-Table2[[#This Row],[AWAL]])</f>
        <v/>
      </c>
      <c r="I2409" s="36" t="str">
        <f>IF(Table2[[#This Row],[M2A]]="","",SUM(Table2[[#This Row],[M2A]]-(IF(Table2[[#This Row],[M1A]]="",Table2[[#This Row],[AWAL]],Table2[[#This Row],[M1A]]))))</f>
        <v/>
      </c>
      <c r="J2409" s="37"/>
      <c r="K240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0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0" spans="1:15">
      <c r="A2410" s="33">
        <f>IF(Table2[[#This Row],[TT]]&lt;1,"",COUNT(A$2:A2409)+1)</f>
        <v>2371</v>
      </c>
      <c r="B2410" s="54" t="s">
        <v>2565</v>
      </c>
      <c r="C2410" s="55">
        <v>5</v>
      </c>
      <c r="D2410" s="55" t="s">
        <v>194</v>
      </c>
      <c r="E241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10" s="36" t="str">
        <f>IF(Table2[[#This Row],[M1A]]="","",Table2[[#This Row],[M1A]]-Table2[[#This Row],[AWAL]])</f>
        <v/>
      </c>
      <c r="I2410" s="36" t="str">
        <f>IF(Table2[[#This Row],[M2A]]="","",SUM(Table2[[#This Row],[M2A]]-(IF(Table2[[#This Row],[M1A]]="",Table2[[#This Row],[AWAL]],Table2[[#This Row],[M1A]]))))</f>
        <v/>
      </c>
      <c r="J2410" s="37"/>
      <c r="K241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1" spans="1:15">
      <c r="A2411" s="33">
        <f>IF(Table2[[#This Row],[TT]]&lt;1,"",COUNT(A$2:A2410)+1)</f>
        <v>2372</v>
      </c>
      <c r="B2411" s="54" t="s">
        <v>2566</v>
      </c>
      <c r="C2411" s="55">
        <v>30</v>
      </c>
      <c r="D2411" s="55" t="s">
        <v>89</v>
      </c>
      <c r="E241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411" s="36" t="str">
        <f>IF(Table2[[#This Row],[M1A]]="","",Table2[[#This Row],[M1A]]-Table2[[#This Row],[AWAL]])</f>
        <v/>
      </c>
      <c r="I2411" s="36" t="str">
        <f>IF(Table2[[#This Row],[M2A]]="","",SUM(Table2[[#This Row],[M2A]]-(IF(Table2[[#This Row],[M1A]]="",Table2[[#This Row],[AWAL]],Table2[[#This Row],[M1A]]))))</f>
        <v/>
      </c>
      <c r="J2411" s="37"/>
      <c r="K241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2" spans="1:15">
      <c r="A2412" s="33">
        <f>IF(Table2[[#This Row],[TT]]&lt;1,"",COUNT(A$2:A2411)+1)</f>
        <v>2373</v>
      </c>
      <c r="B2412" s="54" t="s">
        <v>2567</v>
      </c>
      <c r="C2412" s="55">
        <v>31</v>
      </c>
      <c r="D2412" s="55" t="s">
        <v>89</v>
      </c>
      <c r="E241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412" s="36" t="str">
        <f>IF(Table2[[#This Row],[M1A]]="","",Table2[[#This Row],[M1A]]-Table2[[#This Row],[AWAL]])</f>
        <v/>
      </c>
      <c r="I2412" s="36" t="str">
        <f>IF(Table2[[#This Row],[M2A]]="","",SUM(Table2[[#This Row],[M2A]]-(IF(Table2[[#This Row],[M1A]]="",Table2[[#This Row],[AWAL]],Table2[[#This Row],[M1A]]))))</f>
        <v/>
      </c>
      <c r="J2412" s="37"/>
      <c r="K241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3" spans="1:15">
      <c r="A2413" s="33">
        <f>IF(Table2[[#This Row],[TT]]&lt;1,"",COUNT(A$2:A2412)+1)</f>
        <v>2374</v>
      </c>
      <c r="B2413" s="54" t="s">
        <v>2568</v>
      </c>
      <c r="C2413" s="55">
        <v>13</v>
      </c>
      <c r="D2413" s="55" t="s">
        <v>78</v>
      </c>
      <c r="E241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413" s="36" t="str">
        <f>IF(Table2[[#This Row],[M1A]]="","",Table2[[#This Row],[M1A]]-Table2[[#This Row],[AWAL]])</f>
        <v/>
      </c>
      <c r="I2413" s="36" t="str">
        <f>IF(Table2[[#This Row],[M2A]]="","",SUM(Table2[[#This Row],[M2A]]-(IF(Table2[[#This Row],[M1A]]="",Table2[[#This Row],[AWAL]],Table2[[#This Row],[M1A]]))))</f>
        <v/>
      </c>
      <c r="J2413" s="37"/>
      <c r="K241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4" spans="1:15">
      <c r="A2414" s="33">
        <f>IF(Table2[[#This Row],[TT]]&lt;1,"",COUNT(A$2:A2413)+1)</f>
        <v>2375</v>
      </c>
      <c r="B2414" s="54" t="s">
        <v>2569</v>
      </c>
      <c r="C2414" s="55">
        <v>12</v>
      </c>
      <c r="D2414" s="55" t="s">
        <v>78</v>
      </c>
      <c r="E241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414" s="36" t="str">
        <f>IF(Table2[[#This Row],[M1A]]="","",Table2[[#This Row],[M1A]]-Table2[[#This Row],[AWAL]])</f>
        <v/>
      </c>
      <c r="I2414" s="36" t="str">
        <f>IF(Table2[[#This Row],[M2A]]="","",SUM(Table2[[#This Row],[M2A]]-(IF(Table2[[#This Row],[M1A]]="",Table2[[#This Row],[AWAL]],Table2[[#This Row],[M1A]]))))</f>
        <v/>
      </c>
      <c r="J2414" s="37"/>
      <c r="K241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5" spans="1:15">
      <c r="A2415" s="33">
        <f>IF(Table2[[#This Row],[TT]]&lt;1,"",COUNT(A$2:A2414)+1)</f>
        <v>2376</v>
      </c>
      <c r="B2415" s="54" t="s">
        <v>2570</v>
      </c>
      <c r="C2415" s="55">
        <v>52</v>
      </c>
      <c r="D2415" s="55" t="s">
        <v>78</v>
      </c>
      <c r="E241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2415" s="36" t="str">
        <f>IF(Table2[[#This Row],[M1A]]="","",Table2[[#This Row],[M1A]]-Table2[[#This Row],[AWAL]])</f>
        <v/>
      </c>
      <c r="I2415" s="36" t="str">
        <f>IF(Table2[[#This Row],[M2A]]="","",SUM(Table2[[#This Row],[M2A]]-(IF(Table2[[#This Row],[M1A]]="",Table2[[#This Row],[AWAL]],Table2[[#This Row],[M1A]]))))</f>
        <v/>
      </c>
      <c r="J2415" s="37"/>
      <c r="K241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6" spans="1:15">
      <c r="A2416" s="33">
        <f>IF(Table2[[#This Row],[TT]]&lt;1,"",COUNT(A$2:A2415)+1)</f>
        <v>2377</v>
      </c>
      <c r="B2416" s="54" t="s">
        <v>2571</v>
      </c>
      <c r="C2416" s="55">
        <v>6</v>
      </c>
      <c r="D2416" s="55" t="s">
        <v>78</v>
      </c>
      <c r="E241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16" s="36" t="str">
        <f>IF(Table2[[#This Row],[M1A]]="","",Table2[[#This Row],[M1A]]-Table2[[#This Row],[AWAL]])</f>
        <v/>
      </c>
      <c r="I2416" s="36" t="str">
        <f>IF(Table2[[#This Row],[M2A]]="","",SUM(Table2[[#This Row],[M2A]]-(IF(Table2[[#This Row],[M1A]]="",Table2[[#This Row],[AWAL]],Table2[[#This Row],[M1A]]))))</f>
        <v/>
      </c>
      <c r="J2416" s="37"/>
      <c r="K241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7" spans="1:15">
      <c r="A2417" s="33">
        <f>IF(Table2[[#This Row],[TT]]&lt;1,"",COUNT(A$2:A2416)+1)</f>
        <v>2378</v>
      </c>
      <c r="B2417" s="54" t="s">
        <v>2572</v>
      </c>
      <c r="C2417" s="55">
        <v>1</v>
      </c>
      <c r="D2417" s="55" t="s">
        <v>194</v>
      </c>
      <c r="E241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7" s="36" t="str">
        <f>IF(Table2[[#This Row],[M1A]]="","",Table2[[#This Row],[M1A]]-Table2[[#This Row],[AWAL]])</f>
        <v/>
      </c>
      <c r="I2417" s="36" t="str">
        <f>IF(Table2[[#This Row],[M2A]]="","",SUM(Table2[[#This Row],[M2A]]-(IF(Table2[[#This Row],[M1A]]="",Table2[[#This Row],[AWAL]],Table2[[#This Row],[M1A]]))))</f>
        <v/>
      </c>
      <c r="J2417" s="37"/>
      <c r="K241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8" spans="1:15">
      <c r="A2418" s="33">
        <f>IF(Table2[[#This Row],[TT]]&lt;1,"",COUNT(A$2:A2417)+1)</f>
        <v>2379</v>
      </c>
      <c r="B2418" s="54" t="s">
        <v>2573</v>
      </c>
      <c r="C2418" s="55">
        <v>1</v>
      </c>
      <c r="D2418" s="55" t="s">
        <v>194</v>
      </c>
      <c r="E241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8" s="36" t="str">
        <f>IF(Table2[[#This Row],[M1A]]="","",Table2[[#This Row],[M1A]]-Table2[[#This Row],[AWAL]])</f>
        <v/>
      </c>
      <c r="I2418" s="36" t="str">
        <f>IF(Table2[[#This Row],[M2A]]="","",SUM(Table2[[#This Row],[M2A]]-(IF(Table2[[#This Row],[M1A]]="",Table2[[#This Row],[AWAL]],Table2[[#This Row],[M1A]]))))</f>
        <v/>
      </c>
      <c r="J2418" s="37"/>
      <c r="K241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19" spans="1:15">
      <c r="A2419" s="33">
        <f>IF(Table2[[#This Row],[TT]]&lt;1,"",COUNT(A$2:A2418)+1)</f>
        <v>2380</v>
      </c>
      <c r="B2419" s="54" t="s">
        <v>2574</v>
      </c>
      <c r="C2419" s="55">
        <v>3</v>
      </c>
      <c r="D2419" s="55" t="s">
        <v>2575</v>
      </c>
      <c r="E241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19" s="36" t="str">
        <f>IF(Table2[[#This Row],[M1A]]="","",Table2[[#This Row],[M1A]]-Table2[[#This Row],[AWAL]])</f>
        <v/>
      </c>
      <c r="I2419" s="36" t="str">
        <f>IF(Table2[[#This Row],[M2A]]="","",SUM(Table2[[#This Row],[M2A]]-(IF(Table2[[#This Row],[M1A]]="",Table2[[#This Row],[AWAL]],Table2[[#This Row],[M1A]]))))</f>
        <v/>
      </c>
      <c r="J2419" s="37"/>
      <c r="K241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1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0" spans="1:15">
      <c r="A2420" s="33">
        <f>IF(Table2[[#This Row],[TT]]&lt;1,"",COUNT(A$2:A2419)+1)</f>
        <v>2381</v>
      </c>
      <c r="B2420" s="54" t="s">
        <v>2576</v>
      </c>
      <c r="C2420" s="55">
        <v>5</v>
      </c>
      <c r="D2420" s="55" t="s">
        <v>520</v>
      </c>
      <c r="E242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20" s="36" t="str">
        <f>IF(Table2[[#This Row],[M1A]]="","",Table2[[#This Row],[M1A]]-Table2[[#This Row],[AWAL]])</f>
        <v/>
      </c>
      <c r="I2420" s="36" t="str">
        <f>IF(Table2[[#This Row],[M2A]]="","",SUM(Table2[[#This Row],[M2A]]-(IF(Table2[[#This Row],[M1A]]="",Table2[[#This Row],[AWAL]],Table2[[#This Row],[M1A]]))))</f>
        <v/>
      </c>
      <c r="J2420" s="37"/>
      <c r="K242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1" spans="1:15">
      <c r="A2421" s="33">
        <f>IF(Table2[[#This Row],[TT]]&lt;1,"",COUNT(A$2:A2420)+1)</f>
        <v>2382</v>
      </c>
      <c r="B2421" s="54" t="s">
        <v>2577</v>
      </c>
      <c r="C2421" s="55">
        <v>3</v>
      </c>
      <c r="D2421" s="55" t="s">
        <v>194</v>
      </c>
      <c r="E242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1" s="36" t="str">
        <f>IF(Table2[[#This Row],[M1A]]="","",Table2[[#This Row],[M1A]]-Table2[[#This Row],[AWAL]])</f>
        <v/>
      </c>
      <c r="I2421" s="36" t="str">
        <f>IF(Table2[[#This Row],[M2A]]="","",SUM(Table2[[#This Row],[M2A]]-(IF(Table2[[#This Row],[M1A]]="",Table2[[#This Row],[AWAL]],Table2[[#This Row],[M1A]]))))</f>
        <v/>
      </c>
      <c r="J2421" s="37"/>
      <c r="K242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2" spans="1:15">
      <c r="A2422" s="33">
        <f>IF(Table2[[#This Row],[TT]]&lt;1,"",COUNT(A$2:A2421)+1)</f>
        <v>2383</v>
      </c>
      <c r="B2422" s="54" t="s">
        <v>2693</v>
      </c>
      <c r="C2422" s="55">
        <v>4</v>
      </c>
      <c r="D2422" s="55" t="s">
        <v>2709</v>
      </c>
      <c r="E242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22" s="36" t="str">
        <f>IF(Table2[[#This Row],[M1A]]="","",Table2[[#This Row],[M1A]]-Table2[[#This Row],[AWAL]])</f>
        <v/>
      </c>
      <c r="I2422" s="36" t="str">
        <f>IF(Table2[[#This Row],[M2A]]="","",SUM(Table2[[#This Row],[M2A]]-(IF(Table2[[#This Row],[M1A]]="",Table2[[#This Row],[AWAL]],Table2[[#This Row],[M1A]]))))</f>
        <v/>
      </c>
      <c r="J2422" s="37"/>
      <c r="K242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3" spans="1:15">
      <c r="A2423" s="33">
        <f>IF(Table2[[#This Row],[TT]]&lt;1,"",COUNT(A$2:A2422)+1)</f>
        <v>2384</v>
      </c>
      <c r="B2423" s="54" t="s">
        <v>2579</v>
      </c>
      <c r="C2423" s="55">
        <v>13</v>
      </c>
      <c r="D2423" s="55" t="s">
        <v>78</v>
      </c>
      <c r="E242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2423" s="36">
        <v>11</v>
      </c>
      <c r="G2423" s="36">
        <f>IF(Table2[[#This Row],[M1A]]="","",Table2[[#This Row],[M1A]]-Table2[[#This Row],[AWAL]])</f>
        <v>-2</v>
      </c>
      <c r="I2423" s="36" t="str">
        <f>IF(Table2[[#This Row],[M2A]]="","",SUM(Table2[[#This Row],[M2A]]-(IF(Table2[[#This Row],[M1A]]="",Table2[[#This Row],[AWAL]],Table2[[#This Row],[M1A]]))))</f>
        <v/>
      </c>
      <c r="J2423" s="37"/>
      <c r="K242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42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424" spans="1:15">
      <c r="A2424" s="33">
        <f>IF(Table2[[#This Row],[TT]]&lt;1,"",COUNT(A$2:A2423)+1)</f>
        <v>2385</v>
      </c>
      <c r="B2424" s="54" t="s">
        <v>2578</v>
      </c>
      <c r="C2424" s="55">
        <v>11</v>
      </c>
      <c r="D2424" s="55" t="s">
        <v>78</v>
      </c>
      <c r="E242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424" s="36">
        <v>9</v>
      </c>
      <c r="G2424" s="36">
        <f>IF(Table2[[#This Row],[M1A]]="","",Table2[[#This Row],[M1A]]-Table2[[#This Row],[AWAL]])</f>
        <v>-2</v>
      </c>
      <c r="I2424" s="36" t="str">
        <f>IF(Table2[[#This Row],[M2A]]="","",SUM(Table2[[#This Row],[M2A]]-(IF(Table2[[#This Row],[M1A]]="",Table2[[#This Row],[AWAL]],Table2[[#This Row],[M1A]]))))</f>
        <v/>
      </c>
      <c r="J2424" s="37"/>
      <c r="K242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M1:K(-2)  </v>
      </c>
      <c r="O242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M1-2 </v>
      </c>
    </row>
    <row r="2425" spans="1:15">
      <c r="A2425" s="33">
        <f>IF(Table2[[#This Row],[TT]]&lt;1,"",COUNT(A$2:A2424)+1)</f>
        <v>2386</v>
      </c>
      <c r="B2425" s="59" t="s">
        <v>2973</v>
      </c>
      <c r="C2425" s="60"/>
      <c r="D2425" s="60" t="s">
        <v>2709</v>
      </c>
      <c r="E242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425" s="36">
        <v>1</v>
      </c>
      <c r="G2425" s="36">
        <f>IF(Table2[[#This Row],[M1A]]="","",Table2[[#This Row],[M1A]]-Table2[[#This Row],[AWAL]])</f>
        <v>1</v>
      </c>
      <c r="I2425" s="36" t="str">
        <f>IF(Table2[[#This Row],[M2A]]="","",SUM(Table2[[#This Row],[M2A]]-(IF(Table2[[#This Row],[M1A]]="",Table2[[#This Row],[AWAL]],Table2[[#This Row],[M1A]]))))</f>
        <v/>
      </c>
      <c r="J2425" s="37"/>
      <c r="K242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242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2426" spans="1:15">
      <c r="A2426" s="33">
        <f>IF(Table2[[#This Row],[TT]]&lt;1,"",COUNT(A$2:A2425)+1)</f>
        <v>2387</v>
      </c>
      <c r="B2426" s="59" t="s">
        <v>2974</v>
      </c>
      <c r="C2426" s="60"/>
      <c r="D2426" s="60" t="s">
        <v>2709</v>
      </c>
      <c r="E242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426" s="36">
        <v>1</v>
      </c>
      <c r="G2426" s="36">
        <f>IF(Table2[[#This Row],[M1A]]="","",Table2[[#This Row],[M1A]]-Table2[[#This Row],[AWAL]])</f>
        <v>1</v>
      </c>
      <c r="I2426" s="36" t="str">
        <f>IF(Table2[[#This Row],[M2A]]="","",SUM(Table2[[#This Row],[M2A]]-(IF(Table2[[#This Row],[M1A]]="",Table2[[#This Row],[AWAL]],Table2[[#This Row],[M1A]]))))</f>
        <v/>
      </c>
      <c r="J2426" s="37"/>
      <c r="K242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242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2427" spans="1:15">
      <c r="A2427" s="33">
        <f>IF(Table2[[#This Row],[TT]]&lt;1,"",COUNT(A$2:A2426)+1)</f>
        <v>2388</v>
      </c>
      <c r="B2427" s="59" t="s">
        <v>2972</v>
      </c>
      <c r="C2427" s="60"/>
      <c r="D2427" s="60" t="s">
        <v>2897</v>
      </c>
      <c r="E242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427" s="36">
        <v>1</v>
      </c>
      <c r="G2427" s="36">
        <f>IF(Table2[[#This Row],[M1A]]="","",Table2[[#This Row],[M1A]]-Table2[[#This Row],[AWAL]])</f>
        <v>1</v>
      </c>
      <c r="I2427" s="36" t="str">
        <f>IF(Table2[[#This Row],[M2A]]="","",SUM(Table2[[#This Row],[M2A]]-(IF(Table2[[#This Row],[M1A]]="",Table2[[#This Row],[AWAL]],Table2[[#This Row],[M1A]]))))</f>
        <v/>
      </c>
      <c r="J2427" s="37"/>
      <c r="K242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 xml:space="preserve">M1:B(1)  </v>
      </c>
      <c r="O242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 xml:space="preserve">M1+1 </v>
      </c>
    </row>
    <row r="2428" spans="1:15">
      <c r="A2428" s="33">
        <f>IF(Table2[[#This Row],[TT]]&lt;1,"",COUNT(A$2:A2427)+1)</f>
        <v>2389</v>
      </c>
      <c r="B2428" s="54" t="s">
        <v>2631</v>
      </c>
      <c r="C2428" s="55">
        <v>5</v>
      </c>
      <c r="D2428" s="55" t="s">
        <v>2709</v>
      </c>
      <c r="E242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28" s="36" t="str">
        <f>IF(Table2[[#This Row],[M1A]]="","",Table2[[#This Row],[M1A]]-Table2[[#This Row],[AWAL]])</f>
        <v/>
      </c>
      <c r="I2428" s="36" t="str">
        <f>IF(Table2[[#This Row],[M2A]]="","",SUM(Table2[[#This Row],[M2A]]-(IF(Table2[[#This Row],[M1A]]="",Table2[[#This Row],[AWAL]],Table2[[#This Row],[M1A]]))))</f>
        <v/>
      </c>
      <c r="J2428" s="37"/>
      <c r="K242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29" spans="1:15">
      <c r="A2429" s="33">
        <f>IF(Table2[[#This Row],[TT]]&lt;1,"",COUNT(A$2:A2428)+1)</f>
        <v>2390</v>
      </c>
      <c r="B2429" s="54" t="s">
        <v>2580</v>
      </c>
      <c r="C2429" s="55">
        <v>2</v>
      </c>
      <c r="D2429" s="55" t="s">
        <v>2581</v>
      </c>
      <c r="E242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29" s="36" t="str">
        <f>IF(Table2[[#This Row],[M1A]]="","",Table2[[#This Row],[M1A]]-Table2[[#This Row],[AWAL]])</f>
        <v/>
      </c>
      <c r="I2429" s="36" t="str">
        <f>IF(Table2[[#This Row],[M2A]]="","",SUM(Table2[[#This Row],[M2A]]-(IF(Table2[[#This Row],[M1A]]="",Table2[[#This Row],[AWAL]],Table2[[#This Row],[M1A]]))))</f>
        <v/>
      </c>
      <c r="J2429" s="37"/>
      <c r="K242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2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0" spans="1:15">
      <c r="A2430" s="33">
        <f>IF(Table2[[#This Row],[TT]]&lt;1,"",COUNT(A$2:A2429)+1)</f>
        <v>2391</v>
      </c>
      <c r="B2430" s="54" t="s">
        <v>2582</v>
      </c>
      <c r="C2430" s="55">
        <v>2</v>
      </c>
      <c r="D2430" s="55">
        <v>600</v>
      </c>
      <c r="E243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30" s="36" t="str">
        <f>IF(Table2[[#This Row],[M1A]]="","",Table2[[#This Row],[M1A]]-Table2[[#This Row],[AWAL]])</f>
        <v/>
      </c>
      <c r="I2430" s="36" t="str">
        <f>IF(Table2[[#This Row],[M2A]]="","",SUM(Table2[[#This Row],[M2A]]-(IF(Table2[[#This Row],[M1A]]="",Table2[[#This Row],[AWAL]],Table2[[#This Row],[M1A]]))))</f>
        <v/>
      </c>
      <c r="J2430" s="37"/>
      <c r="K243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1" spans="1:15">
      <c r="A2431" s="33">
        <f>IF(Table2[[#This Row],[TT]]&lt;1,"",COUNT(A$2:A2430)+1)</f>
        <v>2392</v>
      </c>
      <c r="B2431" s="54" t="s">
        <v>2583</v>
      </c>
      <c r="C2431" s="55">
        <v>18</v>
      </c>
      <c r="D2431" s="55" t="s">
        <v>1563</v>
      </c>
      <c r="E243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431" s="36" t="str">
        <f>IF(Table2[[#This Row],[M1A]]="","",Table2[[#This Row],[M1A]]-Table2[[#This Row],[AWAL]])</f>
        <v/>
      </c>
      <c r="I2431" s="36" t="str">
        <f>IF(Table2[[#This Row],[M2A]]="","",SUM(Table2[[#This Row],[M2A]]-(IF(Table2[[#This Row],[M1A]]="",Table2[[#This Row],[AWAL]],Table2[[#This Row],[M1A]]))))</f>
        <v/>
      </c>
      <c r="J2431" s="37"/>
      <c r="K243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2" spans="1:15">
      <c r="A2432" s="33">
        <f>IF(Table2[[#This Row],[TT]]&lt;1,"",COUNT(A$2:A2431)+1)</f>
        <v>2393</v>
      </c>
      <c r="B2432" s="54" t="s">
        <v>2584</v>
      </c>
      <c r="C2432" s="55">
        <v>8</v>
      </c>
      <c r="D2432" s="55" t="s">
        <v>2581</v>
      </c>
      <c r="E243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32" s="36" t="str">
        <f>IF(Table2[[#This Row],[M1A]]="","",Table2[[#This Row],[M1A]]-Table2[[#This Row],[AWAL]])</f>
        <v/>
      </c>
      <c r="I2432" s="36" t="str">
        <f>IF(Table2[[#This Row],[M2A]]="","",SUM(Table2[[#This Row],[M2A]]-(IF(Table2[[#This Row],[M1A]]="",Table2[[#This Row],[AWAL]],Table2[[#This Row],[M1A]]))))</f>
        <v/>
      </c>
      <c r="J2432" s="37"/>
      <c r="K243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3" spans="1:15">
      <c r="A2433" s="33">
        <f>IF(Table2[[#This Row],[TT]]&lt;1,"",COUNT(A$2:A2432)+1)</f>
        <v>2394</v>
      </c>
      <c r="B2433" s="54" t="s">
        <v>2585</v>
      </c>
      <c r="C2433" s="55">
        <v>4</v>
      </c>
      <c r="D2433" s="55" t="s">
        <v>157</v>
      </c>
      <c r="E2433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33" s="36" t="str">
        <f>IF(Table2[[#This Row],[M1A]]="","",Table2[[#This Row],[M1A]]-Table2[[#This Row],[AWAL]])</f>
        <v/>
      </c>
      <c r="I2433" s="36" t="str">
        <f>IF(Table2[[#This Row],[M2A]]="","",SUM(Table2[[#This Row],[M2A]]-(IF(Table2[[#This Row],[M1A]]="",Table2[[#This Row],[AWAL]],Table2[[#This Row],[M1A]]))))</f>
        <v/>
      </c>
      <c r="J2433" s="37"/>
      <c r="K2433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3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3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3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4" spans="1:15">
      <c r="A2434" s="33">
        <f>IF(Table2[[#This Row],[TT]]&lt;1,"",COUNT(A$2:A2433)+1)</f>
        <v>2395</v>
      </c>
      <c r="B2434" s="54" t="s">
        <v>2586</v>
      </c>
      <c r="C2434" s="55">
        <v>3</v>
      </c>
      <c r="D2434" s="55" t="s">
        <v>196</v>
      </c>
      <c r="E2434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34" s="36" t="str">
        <f>IF(Table2[[#This Row],[M1A]]="","",Table2[[#This Row],[M1A]]-Table2[[#This Row],[AWAL]])</f>
        <v/>
      </c>
      <c r="I2434" s="36" t="str">
        <f>IF(Table2[[#This Row],[M2A]]="","",SUM(Table2[[#This Row],[M2A]]-(IF(Table2[[#This Row],[M1A]]="",Table2[[#This Row],[AWAL]],Table2[[#This Row],[M1A]]))))</f>
        <v/>
      </c>
      <c r="J2434" s="37"/>
      <c r="K2434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4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4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4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5" spans="1:15">
      <c r="A2435" s="33">
        <f>IF(Table2[[#This Row],[TT]]&lt;1,"",COUNT(A$2:A2434)+1)</f>
        <v>2396</v>
      </c>
      <c r="B2435" s="54" t="s">
        <v>2587</v>
      </c>
      <c r="C2435" s="55">
        <v>5</v>
      </c>
      <c r="D2435" s="55" t="s">
        <v>59</v>
      </c>
      <c r="E2435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35" s="36" t="str">
        <f>IF(Table2[[#This Row],[M1A]]="","",Table2[[#This Row],[M1A]]-Table2[[#This Row],[AWAL]])</f>
        <v/>
      </c>
      <c r="I2435" s="36" t="str">
        <f>IF(Table2[[#This Row],[M2A]]="","",SUM(Table2[[#This Row],[M2A]]-(IF(Table2[[#This Row],[M1A]]="",Table2[[#This Row],[AWAL]],Table2[[#This Row],[M1A]]))))</f>
        <v/>
      </c>
      <c r="J2435" s="37"/>
      <c r="K2435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5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5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5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6" spans="1:15">
      <c r="A2436" s="33">
        <f>IF(Table2[[#This Row],[TT]]&lt;1,"",COUNT(A$2:A2435)+1)</f>
        <v>2397</v>
      </c>
      <c r="B2436" s="54" t="s">
        <v>2588</v>
      </c>
      <c r="C2436" s="55">
        <v>8</v>
      </c>
      <c r="D2436" s="55" t="s">
        <v>91</v>
      </c>
      <c r="E2436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36" s="36" t="str">
        <f>IF(Table2[[#This Row],[M1A]]="","",Table2[[#This Row],[M1A]]-Table2[[#This Row],[AWAL]])</f>
        <v/>
      </c>
      <c r="I2436" s="36" t="str">
        <f>IF(Table2[[#This Row],[M2A]]="","",SUM(Table2[[#This Row],[M2A]]-(IF(Table2[[#This Row],[M1A]]="",Table2[[#This Row],[AWAL]],Table2[[#This Row],[M1A]]))))</f>
        <v/>
      </c>
      <c r="J2436" s="37"/>
      <c r="K2436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6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6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6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7" spans="1:15">
      <c r="A2437" s="33">
        <f>IF(Table2[[#This Row],[TT]]&lt;1,"",COUNT(A$2:A2436)+1)</f>
        <v>2398</v>
      </c>
      <c r="B2437" s="54" t="s">
        <v>2589</v>
      </c>
      <c r="C2437" s="55">
        <v>42</v>
      </c>
      <c r="D2437" s="55" t="s">
        <v>28</v>
      </c>
      <c r="E2437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2437" s="36" t="str">
        <f>IF(Table2[[#This Row],[M1A]]="","",Table2[[#This Row],[M1A]]-Table2[[#This Row],[AWAL]])</f>
        <v/>
      </c>
      <c r="I2437" s="36" t="str">
        <f>IF(Table2[[#This Row],[M2A]]="","",SUM(Table2[[#This Row],[M2A]]-(IF(Table2[[#This Row],[M1A]]="",Table2[[#This Row],[AWAL]],Table2[[#This Row],[M1A]]))))</f>
        <v/>
      </c>
      <c r="J2437" s="37"/>
      <c r="K2437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7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7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7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8" spans="1:15">
      <c r="A2438" s="33">
        <f>IF(Table2[[#This Row],[TT]]&lt;1,"",COUNT(A$2:A2437)+1)</f>
        <v>2399</v>
      </c>
      <c r="B2438" s="54" t="s">
        <v>2590</v>
      </c>
      <c r="C2438" s="55">
        <v>14</v>
      </c>
      <c r="D2438" s="55" t="s">
        <v>816</v>
      </c>
      <c r="E2438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438" s="36" t="str">
        <f>IF(Table2[[#This Row],[M1A]]="","",Table2[[#This Row],[M1A]]-Table2[[#This Row],[AWAL]])</f>
        <v/>
      </c>
      <c r="I2438" s="36" t="str">
        <f>IF(Table2[[#This Row],[M2A]]="","",SUM(Table2[[#This Row],[M2A]]-(IF(Table2[[#This Row],[M1A]]="",Table2[[#This Row],[AWAL]],Table2[[#This Row],[M1A]]))))</f>
        <v/>
      </c>
      <c r="J2438" s="37"/>
      <c r="K2438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8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8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8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39" spans="1:15">
      <c r="A2439" s="33">
        <f>IF(Table2[[#This Row],[TT]]&lt;1,"",COUNT(A$2:A2438)+1)</f>
        <v>2400</v>
      </c>
      <c r="B2439" s="54" t="s">
        <v>2591</v>
      </c>
      <c r="C2439" s="55">
        <v>13</v>
      </c>
      <c r="D2439" s="55" t="s">
        <v>38</v>
      </c>
      <c r="E2439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439" s="36" t="str">
        <f>IF(Table2[[#This Row],[M1A]]="","",Table2[[#This Row],[M1A]]-Table2[[#This Row],[AWAL]])</f>
        <v/>
      </c>
      <c r="I2439" s="36" t="str">
        <f>IF(Table2[[#This Row],[M2A]]="","",SUM(Table2[[#This Row],[M2A]]-(IF(Table2[[#This Row],[M1A]]="",Table2[[#This Row],[AWAL]],Table2[[#This Row],[M1A]]))))</f>
        <v/>
      </c>
      <c r="J2439" s="37"/>
      <c r="K2439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9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9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39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0" spans="1:15">
      <c r="A2440" s="33">
        <f>IF(Table2[[#This Row],[TT]]&lt;1,"",COUNT(A$2:A2439)+1)</f>
        <v>2401</v>
      </c>
      <c r="B2440" s="54" t="s">
        <v>2592</v>
      </c>
      <c r="C2440" s="55">
        <v>3</v>
      </c>
      <c r="D2440" s="55" t="s">
        <v>112</v>
      </c>
      <c r="E2440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40" s="36" t="str">
        <f>IF(Table2[[#This Row],[M1A]]="","",Table2[[#This Row],[M1A]]-Table2[[#This Row],[AWAL]])</f>
        <v/>
      </c>
      <c r="I2440" s="36" t="str">
        <f>IF(Table2[[#This Row],[M2A]]="","",SUM(Table2[[#This Row],[M2A]]-(IF(Table2[[#This Row],[M1A]]="",Table2[[#This Row],[AWAL]],Table2[[#This Row],[M1A]]))))</f>
        <v/>
      </c>
      <c r="J2440" s="37"/>
      <c r="K2440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0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0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0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1" spans="1:15">
      <c r="A2441" s="33">
        <f>IF(Table2[[#This Row],[TT]]&lt;1,"",COUNT(A$2:A2440)+1)</f>
        <v>2402</v>
      </c>
      <c r="B2441" s="54" t="s">
        <v>2593</v>
      </c>
      <c r="C2441" s="55">
        <v>44</v>
      </c>
      <c r="D2441" s="55" t="s">
        <v>1645</v>
      </c>
      <c r="E2441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2441" s="36" t="str">
        <f>IF(Table2[[#This Row],[M1A]]="","",Table2[[#This Row],[M1A]]-Table2[[#This Row],[AWAL]])</f>
        <v/>
      </c>
      <c r="I2441" s="36" t="str">
        <f>IF(Table2[[#This Row],[M2A]]="","",SUM(Table2[[#This Row],[M2A]]-(IF(Table2[[#This Row],[M1A]]="",Table2[[#This Row],[AWAL]],Table2[[#This Row],[M1A]]))))</f>
        <v/>
      </c>
      <c r="J2441" s="37"/>
      <c r="K2441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1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1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1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  <row r="2442" spans="1:15">
      <c r="A2442" s="33">
        <f>IF(Table2[[#This Row],[TT]]&lt;1,"",COUNT(A$2:A2441)+1)</f>
        <v>2403</v>
      </c>
      <c r="B2442" s="54" t="s">
        <v>2594</v>
      </c>
      <c r="C2442" s="55">
        <v>1</v>
      </c>
      <c r="D2442" s="55" t="s">
        <v>78</v>
      </c>
      <c r="E2442" s="3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2" s="36" t="str">
        <f>IF(Table2[[#This Row],[M1A]]="","",Table2[[#This Row],[M1A]]-Table2[[#This Row],[AWAL]])</f>
        <v/>
      </c>
      <c r="I2442" s="36" t="str">
        <f>IF(Table2[[#This Row],[M2A]]="","",SUM(Table2[[#This Row],[M2A]]-(IF(Table2[[#This Row],[M1A]]="",Table2[[#This Row],[AWAL]],Table2[[#This Row],[M1A]]))))</f>
        <v/>
      </c>
      <c r="J2442" s="37"/>
      <c r="K2442" s="3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2" s="3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2" s="38" t="str">
        <f>IF(AND(Table2[[#This Row],[M1A]]=Table2[[#This Row],[M1B]],NOT(Table2[[#This Row],[M1A]]=""),NOT(Table2[[#This Row],[M1B]]="")),"M1:B("&amp;Table2[[#This Row],[M1B]]&amp;")  ",IF(AND(Table2[[#This Row],[M1A]]=0,NOT(Table2[[#This Row],[M1A]]="")),"M1:H("&amp;Table2[[#This Row],[M1B]]&amp;")  ",IF(AND(Table2[[#This Row],[M1B]]&gt;0,NOT(Table2[[#This Row],[M1B]]=Table2[[#This Row],[M1A]])),"M1:T("&amp;Table2[[#This Row],[M1B]]&amp;")  ",IF(AND(Table2[[#This Row],[M1A]]&gt;0,Table2[[#This Row],[M1B]]&lt;0),"M1:K("&amp;Table2[[#This Row],[M1B]]&amp;")  ",""))))&amp;IF(AND(Table2[[#This Row],[M2A]]=Table2[[#This Row],[M2B]],NOT(Table2[[#This Row],[M2A]]=""),NOT(Table2[[#This Row],[M2B]]="")),"M2:B("&amp;Table2[[#This Row],[M2B]]&amp;")",IF(AND(Table2[[#This Row],[M2A]]=0,NOT(Table2[[#This Row],[M2A]]="")),"M2:H("&amp;Table2[[#This Row],[M2B]]&amp;")",IF(AND(Table2[[#This Row],[M2B]]&gt;0,NOT(Table2[[#This Row],[M2B]]=Table2[[#This Row],[M2A]])),"M2:T("&amp;Table2[[#This Row],[M2B]]&amp;")",IF(AND(Table2[[#This Row],[M2A]]&gt;0,Table2[[#This Row],[M2B]]&lt;0),"M2:K("&amp;Table2[[#This Row],[M2B]]&amp;")",""))))&amp;IF(AND(Table2[[#This Row],[M3A]]=Table2[[#This Row],[M3B]],NOT(Table2[[#This Row],[M3A]]=""),NOT(Table2[[#This Row],[M3B]]="")),"M3:B("&amp;Table2[[#This Row],[M3B]]&amp;")",IF(AND(Table2[[#This Row],[M3A]]=0,NOT(Table2[[#This Row],[M3A]]="")),"M3:H("&amp;Table2[[#This Row],[M3B]]&amp;")",IF(AND(Table2[[#This Row],[M3B]]&gt;0,NOT(Table2[[#This Row],[M3B]]=Table2[[#This Row],[M3A]])),"M3:T("&amp;Table2[[#This Row],[M3B]]&amp;")",IF(AND(Table2[[#This Row],[M3A]]&gt;0,Table2[[#This Row],[M3B]]&lt;0),"M3:K("&amp;Table2[[#This Row],[M3B]]&amp;")",""))))&amp;IF(AND(Table2[[#This Row],[M4A]]=Table2[[#This Row],[M4B]],NOT(Table2[[#This Row],[M4A]]=""),NOT(Table2[[#This Row],[M4B]]="")),"M4:B("&amp;Table2[[#This Row],[M4B]]&amp;")",IF(AND(Table2[[#This Row],[M4A]]=0,NOT(Table2[[#This Row],[M4A]]="")),"M4:H("&amp;Table2[[#This Row],[M4B]]&amp;")",IF(AND(Table2[[#This Row],[M4B]]&gt;0,NOT(Table2[[#This Row],[M4B]]=Table2[[#This Row],[M4A]])),"M4:T("&amp;Table2[[#This Row],[M4B]]&amp;")",IF(AND(Table2[[#This Row],[M4A]]&gt;0,Table2[[#This Row],[M4B]]&lt;0),"M4:K("&amp;Table2[[#This Row],[M4B]]&amp;")",""))))</f>
        <v/>
      </c>
      <c r="O2442" s="38" t="str">
        <f>IF(Table2[[#This Row],[M1B]]="","",IF(Table2[[#This Row],[M1B]]&gt;0,"M1+"&amp;Table2[[#This Row],[M1B]]&amp;" ",""))&amp;IF(Table2[[#This Row],[M1B]]="","",IF(Table2[[#This Row],[M1B]]&lt;0,"M1"&amp;Table2[[#This Row],[M1B]]&amp;" ",""))&amp;IF(Table2[[#This Row],[M2B]]="","",IF(Table2[[#This Row],[M2B]]&gt;0,"M2+"&amp;Table2[[#This Row],[M2B]]&amp;" ",""))&amp;IF(Table2[[#This Row],[M2B]]="","",IF(Table2[[#This Row],[M2B]]&lt;0,"M2"&amp;Table2[[#This Row],[M2B]]&amp;" ",""))&amp;IF(Table2[[#This Row],[M3B]]="","",IF(Table2[[#This Row],[M3B]]&gt;0,"M3+"&amp;Table2[[#This Row],[M3B]]&amp;" ",""))&amp;IF(Table2[[#This Row],[M3B]]="","",IF(Table2[[#This Row],[M3B]]&lt;0,"M3"&amp;Table2[[#This Row],[M3B]]&amp;" ",""))&amp;IF(Table2[[#This Row],[M4B]]="","",IF(Table2[[#This Row],[M4B]]&gt;0,"M4+"&amp;Table2[[#This Row],[M4B]]&amp;" ",""))&amp;IF(Table2[[#This Row],[M4B]]="","",IF(Table2[[#This Row],[M4B]]&lt;0,"M4"&amp;Table2[[#This Row],[M4B]]&amp;" ",""))</f>
        <v/>
      </c>
    </row>
  </sheetData>
  <mergeCells count="3">
    <mergeCell ref="J1:K1"/>
    <mergeCell ref="L1:M1"/>
    <mergeCell ref="F1:G1"/>
  </mergeCells>
  <conditionalFormatting sqref="B2443:B1048576 B1:B2">
    <cfRule type="duplicateValues" dxfId="2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34" workbookViewId="0">
      <selection activeCell="E34" sqref="E34"/>
    </sheetView>
  </sheetViews>
  <sheetFormatPr defaultRowHeight="14.25" outlineLevelCol="1"/>
  <cols>
    <col min="1" max="1" width="50.42578125" style="6" bestFit="1" customWidth="1"/>
    <col min="2" max="2" width="4.42578125" style="7" customWidth="1"/>
    <col min="3" max="3" width="12.85546875" style="8" customWidth="1"/>
    <col min="4" max="4" width="9.140625" style="6"/>
    <col min="5" max="5" width="9" style="6" customWidth="1" outlineLevel="1"/>
    <col min="6" max="16384" width="9.140625" style="6"/>
  </cols>
  <sheetData>
    <row r="1" spans="1:5">
      <c r="A1" s="6" t="s">
        <v>1</v>
      </c>
      <c r="B1" s="7" t="s">
        <v>101</v>
      </c>
      <c r="C1" s="8" t="s">
        <v>3</v>
      </c>
      <c r="E1" s="6" t="str">
        <f>MAX(Table1[//])&amp;" / "&amp;COUNT(Table4[CTN])</f>
        <v>75 / 75</v>
      </c>
    </row>
    <row r="2" spans="1:5">
      <c r="A2" s="6" t="str">
        <f>INDEX(Table1[NAMA BARANG],MATCH(ROW()-1,Table1[//]))</f>
        <v>Asahan Kenko F4 FT</v>
      </c>
      <c r="B2" s="7">
        <f>INDEX(Table1[TT],MATCH(ROW()-1,Table1[//]))</f>
        <v>1</v>
      </c>
      <c r="C2" s="8">
        <f>INDEX(Table1[KET],MATCH(ROW()-1,Table1[//]))</f>
        <v>72</v>
      </c>
      <c r="E2" s="6" t="e">
        <f>CONCATENATE("""",Table4[[#This Row],[NAMA]],"""",",",E3)</f>
        <v>#REF!</v>
      </c>
    </row>
    <row r="3" spans="1:5">
      <c r="A3" s="6" t="str">
        <f>INDEX(Table1[NAMA BARANG],MATCH(ROW()-1,Table1[//]))</f>
        <v>Binder clip 107 JK</v>
      </c>
      <c r="B3" s="7">
        <f>INDEX(Table1[TT],MATCH(ROW()-1,Table1[//]))</f>
        <v>7</v>
      </c>
      <c r="C3" s="8" t="str">
        <f>INDEX(Table1[KET],MATCH(ROW()-1,Table1[//]))</f>
        <v>50 gr</v>
      </c>
      <c r="E3" s="6" t="e">
        <f>CONCATENATE("""",Table4[[#This Row],[NAMA]],"""",",",E4)</f>
        <v>#REF!</v>
      </c>
    </row>
    <row r="4" spans="1:5">
      <c r="A4" s="6" t="str">
        <f>INDEX(Table1[NAMA BARANG],MATCH(ROW()-1,Table1[//]))</f>
        <v>Binder clip 111 JK</v>
      </c>
      <c r="B4" s="7">
        <f>INDEX(Table1[TT],MATCH(ROW()-1,Table1[//]))</f>
        <v>1</v>
      </c>
      <c r="C4" s="8" t="str">
        <f>INDEX(Table1[KET],MATCH(ROW()-1,Table1[//]))</f>
        <v>30 gr</v>
      </c>
      <c r="E4" s="6" t="e">
        <f>CONCATENATE("""",Table4[[#This Row],[NAMA]],"""",",",E5)</f>
        <v>#REF!</v>
      </c>
    </row>
    <row r="5" spans="1:5">
      <c r="A5" s="6" t="str">
        <f>INDEX(Table1[NAMA BARANG],MATCH(ROW()-1,Table1[//]))</f>
        <v>Binder clip 200 JK</v>
      </c>
      <c r="B5" s="7">
        <f>INDEX(Table1[TT],MATCH(ROW()-1,Table1[//]))</f>
        <v>4</v>
      </c>
      <c r="C5" s="8" t="str">
        <f>INDEX(Table1[KET],MATCH(ROW()-1,Table1[//]))</f>
        <v>10 gr</v>
      </c>
      <c r="E5" s="6" t="e">
        <f>CONCATENATE("""",Table4[[#This Row],[NAMA]],"""",",",E6)</f>
        <v>#REF!</v>
      </c>
    </row>
    <row r="6" spans="1:5">
      <c r="A6" s="6" t="str">
        <f>INDEX(Table1[NAMA BARANG],MATCH(ROW()-1,Table1[//]))</f>
        <v>Binder clip Kenko no.105</v>
      </c>
      <c r="B6" s="7">
        <f>INDEX(Table1[TT],MATCH(ROW()-1,Table1[//]))</f>
        <v>1</v>
      </c>
      <c r="C6" s="8" t="str">
        <f>INDEX(Table1[KET],MATCH(ROW()-1,Table1[//]))</f>
        <v>50 GRS</v>
      </c>
      <c r="E6" s="6" t="e">
        <f>CONCATENATE("""",Table4[[#This Row],[NAMA]],"""",",",E7)</f>
        <v>#REF!</v>
      </c>
    </row>
    <row r="7" spans="1:5">
      <c r="A7" s="6" t="str">
        <f>INDEX(Table1[NAMA BARANG],MATCH(ROW()-1,Table1[//]))</f>
        <v>Binder clip Kenko no.155</v>
      </c>
      <c r="B7" s="7">
        <f>INDEX(Table1[TT],MATCH(ROW()-1,Table1[//]))</f>
        <v>2</v>
      </c>
      <c r="C7" s="8" t="str">
        <f>INDEX(Table1[KET],MATCH(ROW()-1,Table1[//]))</f>
        <v>20 GRS</v>
      </c>
      <c r="E7" s="6" t="e">
        <f>CONCATENATE("""",Table4[[#This Row],[NAMA]],"""",",",E8)</f>
        <v>#REF!</v>
      </c>
    </row>
    <row r="8" spans="1:5">
      <c r="A8" s="6" t="str">
        <f>INDEX(Table1[NAMA BARANG],MATCH(ROW()-1,Table1[//]))</f>
        <v>BN A5 Fancy JK</v>
      </c>
      <c r="B8" s="7">
        <f>INDEX(Table1[TT],MATCH(ROW()-1,Table1[//]))</f>
        <v>7</v>
      </c>
      <c r="C8" s="8" t="str">
        <f>INDEX(Table1[KET],MATCH(ROW()-1,Table1[//]))</f>
        <v>72 pc</v>
      </c>
      <c r="E8" s="6" t="e">
        <f>CONCATENATE("""",Table4[[#This Row],[NAMA]],"""",",",E9)</f>
        <v>#REF!</v>
      </c>
    </row>
    <row r="9" spans="1:5">
      <c r="A9" s="6" t="str">
        <f>INDEX(Table1[NAMA BARANG],MATCH(ROW()-1,Table1[//]))</f>
        <v>BN A5 Kenko CC 83 Campus</v>
      </c>
      <c r="B9" s="7">
        <f>INDEX(Table1[TT],MATCH(ROW()-1,Table1[//]))</f>
        <v>1</v>
      </c>
      <c r="C9" s="8">
        <f>INDEX(Table1[KET],MATCH(ROW()-1,Table1[//]))</f>
        <v>72</v>
      </c>
      <c r="E9" s="6" t="e">
        <f>CONCATENATE("""",Table4[[#This Row],[NAMA]],"""",",",E10)</f>
        <v>#REF!</v>
      </c>
    </row>
    <row r="10" spans="1:5">
      <c r="A10" s="6" t="str">
        <f>INDEX(Table1[NAMA BARANG],MATCH(ROW()-1,Table1[//]))</f>
        <v>BN B5 Campus JK</v>
      </c>
      <c r="B10" s="7">
        <f>INDEX(Table1[TT],MATCH(ROW()-1,Table1[//]))</f>
        <v>10</v>
      </c>
      <c r="C10" s="8" t="str">
        <f>INDEX(Table1[KET],MATCH(ROW()-1,Table1[//]))</f>
        <v>72 pc</v>
      </c>
      <c r="E10" s="6" t="e">
        <f>CONCATENATE("""",Table4[[#This Row],[NAMA]],"""",",",E11)</f>
        <v>#REF!</v>
      </c>
    </row>
    <row r="11" spans="1:5">
      <c r="A11" s="6" t="str">
        <f>INDEX(Table1[NAMA BARANG],MATCH(ROW()-1,Table1[//]))</f>
        <v>Bp gell Kenko Fun Ht B</v>
      </c>
      <c r="B11" s="7">
        <f>INDEX(Table1[TT],MATCH(ROW()-1,Table1[//]))</f>
        <v>2</v>
      </c>
      <c r="C11" s="8" t="str">
        <f>INDEX(Table1[KET],MATCH(ROW()-1,Table1[//]))</f>
        <v>144 ls</v>
      </c>
      <c r="E11" s="6" t="e">
        <f>CONCATENATE("""",Table4[[#This Row],[NAMA]],"""",",",E12)</f>
        <v>#REF!</v>
      </c>
    </row>
    <row r="12" spans="1:5">
      <c r="A12" s="6" t="str">
        <f>INDEX(Table1[NAMA BARANG],MATCH(ROW()-1,Table1[//]))</f>
        <v>Bp Kenko KC 6 Nano tip</v>
      </c>
      <c r="B12" s="7">
        <f>INDEX(Table1[TT],MATCH(ROW()-1,Table1[//]))</f>
        <v>2</v>
      </c>
      <c r="C12" s="8" t="str">
        <f>INDEX(Table1[KET],MATCH(ROW()-1,Table1[//]))</f>
        <v>144 ls</v>
      </c>
      <c r="E12" s="6" t="e">
        <f>CONCATENATE("""",Table4[[#This Row],[NAMA]],"""",",",E13)</f>
        <v>#REF!</v>
      </c>
    </row>
    <row r="13" spans="1:5">
      <c r="A13" s="6" t="str">
        <f>INDEX(Table1[NAMA BARANG],MATCH(ROW()-1,Table1[//]))</f>
        <v xml:space="preserve">Bp Kenko KI spider B </v>
      </c>
      <c r="B13" s="7">
        <f>INDEX(Table1[TT],MATCH(ROW()-1,Table1[//]))</f>
        <v>14</v>
      </c>
      <c r="C13" s="8" t="str">
        <f>INDEX(Table1[KET],MATCH(ROW()-1,Table1[//]))</f>
        <v>144 ls</v>
      </c>
      <c r="E13" s="6" t="e">
        <f>CONCATENATE("""",Table4[[#This Row],[NAMA]],"""",",",E14)</f>
        <v>#REF!</v>
      </c>
    </row>
    <row r="14" spans="1:5">
      <c r="A14" s="6" t="str">
        <f>INDEX(Table1[NAMA BARANG],MATCH(ROW()-1,Table1[//]))</f>
        <v xml:space="preserve">Bp Kenko KI spider M </v>
      </c>
      <c r="B14" s="7">
        <f>INDEX(Table1[TT],MATCH(ROW()-1,Table1[//]))</f>
        <v>7</v>
      </c>
      <c r="C14" s="8" t="str">
        <f>INDEX(Table1[KET],MATCH(ROW()-1,Table1[//]))</f>
        <v>144 ls</v>
      </c>
      <c r="E14" s="6" t="e">
        <f>CONCATENATE("""",Table4[[#This Row],[NAMA]],"""",",",E15)</f>
        <v>#REF!</v>
      </c>
    </row>
    <row r="15" spans="1:5">
      <c r="A15" s="6" t="str">
        <f>INDEX(Table1[NAMA BARANG],MATCH(ROW()-1,Table1[//]))</f>
        <v>Bp Kenko KR 6 NaNoRay</v>
      </c>
      <c r="B15" s="7">
        <f>INDEX(Table1[TT],MATCH(ROW()-1,Table1[//]))</f>
        <v>31</v>
      </c>
      <c r="C15" s="8" t="str">
        <f>INDEX(Table1[KET],MATCH(ROW()-1,Table1[//]))</f>
        <v>120 ls</v>
      </c>
      <c r="E15" s="6" t="e">
        <f>CONCATENATE("""",Table4[[#This Row],[NAMA]],"""",",",E16)</f>
        <v>#REF!</v>
      </c>
    </row>
    <row r="16" spans="1:5">
      <c r="A16" s="6" t="str">
        <f>INDEX(Table1[NAMA BARANG],MATCH(ROW()-1,Table1[//]))</f>
        <v xml:space="preserve">Bp Kenko KR 6 NaNoTip </v>
      </c>
      <c r="B16" s="7">
        <f>INDEX(Table1[TT],MATCH(ROW()-1,Table1[//]))</f>
        <v>40</v>
      </c>
      <c r="C16" s="8" t="str">
        <f>INDEX(Table1[KET],MATCH(ROW()-1,Table1[//]))</f>
        <v>120 ls</v>
      </c>
      <c r="E16" s="6" t="e">
        <f>CONCATENATE("""",Table4[[#This Row],[NAMA]],"""",",",E17)</f>
        <v>#REF!</v>
      </c>
    </row>
    <row r="17" spans="1:5">
      <c r="A17" s="6" t="str">
        <f>INDEX(Table1[NAMA BARANG],MATCH(ROW()-1,Table1[//]))</f>
        <v>Bp Kenko MD 2</v>
      </c>
      <c r="B17" s="7">
        <f>INDEX(Table1[TT],MATCH(ROW()-1,Table1[//]))</f>
        <v>1</v>
      </c>
      <c r="C17" s="8" t="str">
        <f>INDEX(Table1[KET],MATCH(ROW()-1,Table1[//]))</f>
        <v>144 ls</v>
      </c>
      <c r="E17" s="6" t="e">
        <f>CONCATENATE("""",Table4[[#This Row],[NAMA]],"""",",",E18)</f>
        <v>#REF!</v>
      </c>
    </row>
    <row r="18" spans="1:5">
      <c r="A18" s="6" t="str">
        <f>INDEX(Table1[NAMA BARANG],MATCH(ROW()-1,Table1[//]))</f>
        <v>Bp Kenko Si biru</v>
      </c>
      <c r="B18" s="7">
        <f>INDEX(Table1[TT],MATCH(ROW()-1,Table1[//]))</f>
        <v>74</v>
      </c>
      <c r="C18" s="8" t="str">
        <f>INDEX(Table1[KET],MATCH(ROW()-1,Table1[//]))</f>
        <v>144 ls</v>
      </c>
      <c r="E18" s="6" t="e">
        <f>CONCATENATE("""",Table4[[#This Row],[NAMA]],"""",",",E19)</f>
        <v>#REF!</v>
      </c>
    </row>
    <row r="19" spans="1:5">
      <c r="A19" s="6" t="str">
        <f>INDEX(Table1[NAMA BARANG],MATCH(ROW()-1,Table1[//]))</f>
        <v>Bp Kenko TIL SI Ht</v>
      </c>
      <c r="B19" s="7">
        <f>INDEX(Table1[TT],MATCH(ROW()-1,Table1[//]))</f>
        <v>17</v>
      </c>
      <c r="C19" s="8" t="str">
        <f>INDEX(Table1[KET],MATCH(ROW()-1,Table1[//]))</f>
        <v>144 ls</v>
      </c>
      <c r="E19" s="6" t="e">
        <f>CONCATENATE("""",Table4[[#This Row],[NAMA]],"""",",",E20)</f>
        <v>#REF!</v>
      </c>
    </row>
    <row r="20" spans="1:5">
      <c r="A20" s="6" t="str">
        <f>INDEX(Table1[NAMA BARANG],MATCH(ROW()-1,Table1[//]))</f>
        <v>Bp pen stand STP 300 SG Kenko</v>
      </c>
      <c r="B20" s="7">
        <f>INDEX(Table1[TT],MATCH(ROW()-1,Table1[//]))</f>
        <v>2</v>
      </c>
      <c r="C20" s="8" t="str">
        <f>INDEX(Table1[KET],MATCH(ROW()-1,Table1[//]))</f>
        <v>24 box 24 pc</v>
      </c>
      <c r="E20" s="6" t="e">
        <f>CONCATENATE("""",Table4[[#This Row],[NAMA]],"""",",",E21)</f>
        <v>#REF!</v>
      </c>
    </row>
    <row r="21" spans="1:5">
      <c r="A21" s="6" t="str">
        <f>INDEX(Table1[NAMA BARANG],MATCH(ROW()-1,Table1[//]))</f>
        <v>Bp Sahara Kenko ht</v>
      </c>
      <c r="B21" s="7">
        <f>INDEX(Table1[TT],MATCH(ROW()-1,Table1[//]))</f>
        <v>1</v>
      </c>
      <c r="C21" s="8" t="str">
        <f>INDEX(Table1[KET],MATCH(ROW()-1,Table1[//]))</f>
        <v>144 ls</v>
      </c>
      <c r="E21" s="6" t="e">
        <f>CONCATENATE("""",Table4[[#This Row],[NAMA]],"""",",",E22)</f>
        <v>#REF!</v>
      </c>
    </row>
    <row r="22" spans="1:5">
      <c r="A22" s="6" t="str">
        <f>INDEX(Table1[NAMA BARANG],MATCH(ROW()-1,Table1[//]))</f>
        <v>BT 2920-3 kembang</v>
      </c>
      <c r="B22" s="7">
        <f>INDEX(Table1[TT],MATCH(ROW()-1,Table1[//]))</f>
        <v>1</v>
      </c>
      <c r="C22" s="8" t="str">
        <f>INDEX(Table1[KET],MATCH(ROW()-1,Table1[//]))</f>
        <v>60 pc</v>
      </c>
      <c r="E22" s="6" t="e">
        <f>CONCATENATE("""",Table4[[#This Row],[NAMA]],"""",",",E23)</f>
        <v>#REF!</v>
      </c>
    </row>
    <row r="23" spans="1:5">
      <c r="A23" s="6" t="str">
        <f>INDEX(Table1[NAMA BARANG],MATCH(ROW()-1,Table1[//]))</f>
        <v>BT 3224-01 kembang</v>
      </c>
      <c r="B23" s="7">
        <f>INDEX(Table1[TT],MATCH(ROW()-1,Table1[//]))</f>
        <v>2</v>
      </c>
      <c r="C23" s="8">
        <f>INDEX(Table1[KET],MATCH(ROW()-1,Table1[//]))</f>
        <v>60</v>
      </c>
      <c r="E23" s="6" t="e">
        <f>CONCATENATE("""",Table4[[#This Row],[NAMA]],"""",",",E24)</f>
        <v>#REF!</v>
      </c>
    </row>
    <row r="24" spans="1:5">
      <c r="A24" s="6" t="str">
        <f>INDEX(Table1[NAMA BARANG],MATCH(ROW()-1,Table1[//]))</f>
        <v>Bussines file F PP320 A4 Kenko</v>
      </c>
      <c r="B24" s="7">
        <f>INDEX(Table1[TT],MATCH(ROW()-1,Table1[//]))</f>
        <v>1</v>
      </c>
      <c r="C24" s="8" t="str">
        <f>INDEX(Table1[KET],MATCH(ROW()-1,Table1[//]))</f>
        <v>40 ls</v>
      </c>
      <c r="E24" s="6" t="e">
        <f>CONCATENATE("""",Table4[[#This Row],[NAMA]],"""",",",E25)</f>
        <v>#REF!</v>
      </c>
    </row>
    <row r="25" spans="1:5">
      <c r="A25" s="6" t="str">
        <f>INDEX(Table1[NAMA BARANG],MATCH(ROW()-1,Table1[//]))</f>
        <v>Call JK PKC 0711 HC</v>
      </c>
      <c r="B25" s="7">
        <f>INDEX(Table1[TT],MATCH(ROW()-1,Table1[//]))</f>
        <v>3</v>
      </c>
      <c r="C25" s="8" t="str">
        <f>INDEX(Table1[KET],MATCH(ROW()-1,Table1[//]))</f>
        <v>160 pc</v>
      </c>
      <c r="E25" s="6" t="e">
        <f>CONCATENATE("""",Table4[[#This Row],[NAMA]],"""",",",E26)</f>
        <v>#REF!</v>
      </c>
    </row>
    <row r="26" spans="1:5">
      <c r="A26" s="6" t="str">
        <f>INDEX(Table1[NAMA BARANG],MATCH(ROW()-1,Table1[//]))</f>
        <v>Clear Holder solid CH 840 A4 Kenko</v>
      </c>
      <c r="B26" s="7">
        <f>INDEX(Table1[TT],MATCH(ROW()-1,Table1[//]))</f>
        <v>3</v>
      </c>
      <c r="C26" s="8" t="str">
        <f>INDEX(Table1[KET],MATCH(ROW()-1,Table1[//]))</f>
        <v>108 pc</v>
      </c>
      <c r="E26" s="6" t="e">
        <f>CONCATENATE("""",Table4[[#This Row],[NAMA]],"""",",",E27)</f>
        <v>#REF!</v>
      </c>
    </row>
    <row r="27" spans="1:5">
      <c r="A27" s="9" t="str">
        <f>INDEX(Table1[NAMA BARANG],MATCH(ROW()-1,Table1[//]))</f>
        <v>Clip Trigonal JK no.3</v>
      </c>
      <c r="B27" s="10">
        <f>INDEX(Table1[TT],MATCH(ROW()-1,Table1[//]))</f>
        <v>1</v>
      </c>
      <c r="C27" s="11" t="str">
        <f>INDEX(Table1[KET],MATCH(ROW()-1,Table1[//]))</f>
        <v>500 BOX</v>
      </c>
      <c r="E27" s="6" t="e">
        <f>CONCATENATE("""",Table4[[#This Row],[NAMA]],"""",",",E28)</f>
        <v>#REF!</v>
      </c>
    </row>
    <row r="28" spans="1:5">
      <c r="A28" s="9" t="str">
        <f>INDEX(Table1[NAMA BARANG],MATCH(ROW()-1,Table1[//]))</f>
        <v>Clip warna Kenko 3100</v>
      </c>
      <c r="B28" s="10">
        <f>INDEX(Table1[TT],MATCH(ROW()-1,Table1[//]))</f>
        <v>5</v>
      </c>
      <c r="C28" s="11" t="str">
        <f>INDEX(Table1[KET],MATCH(ROW()-1,Table1[//]))</f>
        <v>48 LSN</v>
      </c>
      <c r="E28" s="6" t="e">
        <f>CONCATENATE("""",Table4[[#This Row],[NAMA]],"""",",",E29)</f>
        <v>#REF!</v>
      </c>
    </row>
    <row r="29" spans="1:5">
      <c r="A29" s="9" t="str">
        <f>INDEX(Table1[NAMA BARANG],MATCH(ROW()-1,Table1[//]))</f>
        <v>Crayon Kenko 12w mini putar Classic (PVC Bag)</v>
      </c>
      <c r="B29" s="10">
        <f>INDEX(Table1[TT],MATCH(ROW()-1,Table1[//]))</f>
        <v>2</v>
      </c>
      <c r="C29" s="11" t="str">
        <f>INDEX(Table1[KET],MATCH(ROW()-1,Table1[//]))</f>
        <v>12 ls</v>
      </c>
      <c r="E29" s="6" t="e">
        <f>CONCATENATE("""",Table4[[#This Row],[NAMA]],"""",",",E30)</f>
        <v>#REF!</v>
      </c>
    </row>
    <row r="30" spans="1:5">
      <c r="A30" s="9" t="str">
        <f>INDEX(Table1[NAMA BARANG],MATCH(ROW()-1,Table1[//]))</f>
        <v>Crayon putar 24 AGE EiEi Kenko</v>
      </c>
      <c r="B30" s="10">
        <f>INDEX(Table1[TT],MATCH(ROW()-1,Table1[//]))</f>
        <v>11</v>
      </c>
      <c r="C30" s="11" t="str">
        <f>INDEX(Table1[KET],MATCH(ROW()-1,Table1[//]))</f>
        <v>72 pc</v>
      </c>
      <c r="E30" s="6" t="e">
        <f>CONCATENATE("""",Table4[[#This Row],[NAMA]],"""",",",E31)</f>
        <v>#REF!</v>
      </c>
    </row>
    <row r="31" spans="1:5">
      <c r="A31" s="9" t="str">
        <f>INDEX(Table1[NAMA BARANG],MATCH(ROW()-1,Table1[//]))</f>
        <v>Crayon putar 24 Snoopy EiEi Kenko</v>
      </c>
      <c r="B31" s="10">
        <f>INDEX(Table1[TT],MATCH(ROW()-1,Table1[//]))</f>
        <v>30</v>
      </c>
      <c r="C31" s="11" t="str">
        <f>INDEX(Table1[KET],MATCH(ROW()-1,Table1[//]))</f>
        <v>72 pc</v>
      </c>
      <c r="E31" s="6" t="e">
        <f>CONCATENATE("""",Table4[[#This Row],[NAMA]],"""",",",E32)</f>
        <v>#REF!</v>
      </c>
    </row>
    <row r="32" spans="1:5">
      <c r="A32" s="9" t="str">
        <f>INDEX(Table1[NAMA BARANG],MATCH(ROW()-1,Table1[//]))</f>
        <v>Crayon TiTi 24w putar pendek</v>
      </c>
      <c r="B32" s="10">
        <f>INDEX(Table1[TT],MATCH(ROW()-1,Table1[//]))</f>
        <v>1</v>
      </c>
      <c r="C32" s="11">
        <f>INDEX(Table1[KET],MATCH(ROW()-1,Table1[//]))</f>
        <v>72</v>
      </c>
      <c r="E32" s="6" t="e">
        <f>CONCATENATE("""",Table4[[#This Row],[NAMA]],"""",",",E33)</f>
        <v>#REF!</v>
      </c>
    </row>
    <row r="33" spans="1:5">
      <c r="A33" s="9" t="str">
        <f>INDEX(Table1[NAMA BARANG],MATCH(ROW()-1,Table1[//]))</f>
        <v>Cutter Kenko 918c</v>
      </c>
      <c r="B33" s="10">
        <f>INDEX(Table1[TT],MATCH(ROW()-1,Table1[//]))</f>
        <v>1</v>
      </c>
      <c r="C33" s="11" t="str">
        <f>INDEX(Table1[KET],MATCH(ROW()-1,Table1[//]))</f>
        <v>20 ls</v>
      </c>
      <c r="E33" s="6" t="e">
        <f>CONCATENATE("""",Table4[[#This Row],[NAMA]],"""",",",E34)</f>
        <v>#REF!</v>
      </c>
    </row>
    <row r="34" spans="1:5">
      <c r="A34" s="9" t="str">
        <f>INDEX(Table1[NAMA BARANG],MATCH(ROW()-1,Table1[//]))</f>
        <v>Cutter Kenko A-300</v>
      </c>
      <c r="B34" s="10">
        <f>INDEX(Table1[TT],MATCH(ROW()-1,Table1[//]))</f>
        <v>3</v>
      </c>
      <c r="C34" s="11" t="str">
        <f>INDEX(Table1[KET],MATCH(ROW()-1,Table1[//]))</f>
        <v>30 LSN</v>
      </c>
      <c r="E34" s="6" t="e">
        <f>CONCATENATE("""",Table4[[#This Row],[NAMA]],"""",",",E35)</f>
        <v>#REF!</v>
      </c>
    </row>
    <row r="35" spans="1:5">
      <c r="A35" s="9" t="str">
        <f>INDEX(Table1[NAMA BARANG],MATCH(ROW()-1,Table1[//]))</f>
        <v>Dispenser JK TD 25</v>
      </c>
      <c r="B35" s="10">
        <f>INDEX(Table1[TT],MATCH(ROW()-1,Table1[//]))</f>
        <v>3</v>
      </c>
      <c r="C35" s="11" t="str">
        <f>INDEX(Table1[KET],MATCH(ROW()-1,Table1[//]))</f>
        <v>100 pc</v>
      </c>
      <c r="E35" s="6" t="e">
        <f>CONCATENATE("""",Table4[[#This Row],[NAMA]],"""",",",E36)</f>
        <v>#REF!</v>
      </c>
    </row>
    <row r="36" spans="1:5">
      <c r="A36" s="9" t="str">
        <f>INDEX(Table1[NAMA BARANG],MATCH(ROW()-1,Table1[//]))</f>
        <v xml:space="preserve">Expanding fille JK 2638 </v>
      </c>
      <c r="B36" s="10">
        <f>INDEX(Table1[TT],MATCH(ROW()-1,Table1[//]))</f>
        <v>3</v>
      </c>
      <c r="C36" s="11" t="str">
        <f>INDEX(Table1[KET],MATCH(ROW()-1,Table1[//]))</f>
        <v>40 PC</v>
      </c>
      <c r="E36" s="6" t="e">
        <f>CONCATENATE("""",Table4[[#This Row],[NAMA]],"""",",",E37)</f>
        <v>#REF!</v>
      </c>
    </row>
    <row r="37" spans="1:5">
      <c r="A37" s="9" t="str">
        <f>INDEX(Table1[NAMA BARANG],MATCH(ROW()-1,Table1[//]))</f>
        <v>Garisan 30cm Kenko F4 (1 box=120)</v>
      </c>
      <c r="B37" s="10">
        <f>INDEX(Table1[TT],MATCH(ROW()-1,Table1[//]))</f>
        <v>6</v>
      </c>
      <c r="C37" s="11" t="str">
        <f>INDEX(Table1[KET],MATCH(ROW()-1,Table1[//]))</f>
        <v>20 box</v>
      </c>
      <c r="E37" s="6" t="e">
        <f>CONCATENATE("""",Table4[[#This Row],[NAMA]],"""",",",E38)</f>
        <v>#REF!</v>
      </c>
    </row>
    <row r="38" spans="1:5">
      <c r="A38" s="9" t="str">
        <f>INDEX(Table1[NAMA BARANG],MATCH(ROW()-1,Table1[//]))</f>
        <v>Garisan besi 60 cm Kenko</v>
      </c>
      <c r="B38" s="10">
        <f>INDEX(Table1[TT],MATCH(ROW()-1,Table1[//]))</f>
        <v>1</v>
      </c>
      <c r="C38" s="11" t="str">
        <f>INDEX(Table1[KET],MATCH(ROW()-1,Table1[//]))</f>
        <v>10 ls</v>
      </c>
      <c r="E38" s="6" t="e">
        <f>CONCATENATE("""",Table4[[#This Row],[NAMA]],"""",",",E39)</f>
        <v>#REF!</v>
      </c>
    </row>
    <row r="39" spans="1:5">
      <c r="A39" s="9" t="str">
        <f>INDEX(Table1[NAMA BARANG],MATCH(ROW()-1,Table1[//]))</f>
        <v>Gunting Kenko SC 838</v>
      </c>
      <c r="B39" s="10">
        <f>INDEX(Table1[TT],MATCH(ROW()-1,Table1[//]))</f>
        <v>6</v>
      </c>
      <c r="C39" s="11" t="str">
        <f>INDEX(Table1[KET],MATCH(ROW()-1,Table1[//]))</f>
        <v>144 pc</v>
      </c>
      <c r="E39" s="6" t="e">
        <f>CONCATENATE("""",Table4[[#This Row],[NAMA]],"""",",",E40)</f>
        <v>#REF!</v>
      </c>
    </row>
    <row r="40" spans="1:5">
      <c r="A40" s="9" t="str">
        <f>INDEX(Table1[NAMA BARANG],MATCH(ROW()-1,Table1[//]))</f>
        <v>Isi cutter Kenko A-100 kecil</v>
      </c>
      <c r="B40" s="10">
        <f>INDEX(Table1[TT],MATCH(ROW()-1,Table1[//]))</f>
        <v>17</v>
      </c>
      <c r="C40" s="11" t="str">
        <f>INDEX(Table1[KET],MATCH(ROW()-1,Table1[//]))</f>
        <v>120 LSN</v>
      </c>
      <c r="E40" s="6" t="e">
        <f>CONCATENATE("""",Table4[[#This Row],[NAMA]],"""",",",E41)</f>
        <v>#REF!</v>
      </c>
    </row>
    <row r="41" spans="1:5">
      <c r="A41" s="9" t="str">
        <f>INDEX(Table1[NAMA BARANG],MATCH(ROW()-1,Table1[//]))</f>
        <v>Isi cutter Kenko L-150 besar</v>
      </c>
      <c r="B41" s="10">
        <f>INDEX(Table1[TT],MATCH(ROW()-1,Table1[//]))</f>
        <v>14</v>
      </c>
      <c r="C41" s="11" t="str">
        <f>INDEX(Table1[KET],MATCH(ROW()-1,Table1[//]))</f>
        <v>60 LSN</v>
      </c>
      <c r="E41" s="6" t="e">
        <f>CONCATENATE("""",Table4[[#This Row],[NAMA]],"""",",",E42)</f>
        <v>#REF!</v>
      </c>
    </row>
    <row r="42" spans="1:5">
      <c r="A42" s="9" t="str">
        <f>INDEX(Table1[NAMA BARANG],MATCH(ROW()-1,Table1[//]))</f>
        <v>Jangka JK MS 402</v>
      </c>
      <c r="B42" s="10">
        <f>INDEX(Table1[TT],MATCH(ROW()-1,Table1[//]))</f>
        <v>4</v>
      </c>
      <c r="C42" s="11" t="str">
        <f>INDEX(Table1[KET],MATCH(ROW()-1,Table1[//]))</f>
        <v>360 pc</v>
      </c>
      <c r="E42" s="6" t="e">
        <f>CONCATENATE("""",Table4[[#This Row],[NAMA]],"""",",",E43)</f>
        <v>#REF!</v>
      </c>
    </row>
    <row r="43" spans="1:5">
      <c r="A43" s="9" t="str">
        <f>INDEX(Table1[NAMA BARANG],MATCH(ROW()-1,Table1[//]))</f>
        <v>Jangka JK MS 406</v>
      </c>
      <c r="B43" s="10">
        <f>INDEX(Table1[TT],MATCH(ROW()-1,Table1[//]))</f>
        <v>1</v>
      </c>
      <c r="C43" s="11" t="str">
        <f>INDEX(Table1[KET],MATCH(ROW()-1,Table1[//]))</f>
        <v>120 PC</v>
      </c>
      <c r="E43" s="6" t="e">
        <f>CONCATENATE("""",Table4[[#This Row],[NAMA]],"""",",",E44)</f>
        <v>#REF!</v>
      </c>
    </row>
    <row r="44" spans="1:5">
      <c r="A44" s="9" t="str">
        <f>INDEX(Table1[NAMA BARANG],MATCH(ROW()-1,Table1[//]))</f>
        <v>L leaf A5 50 koala MTK kotak</v>
      </c>
      <c r="B44" s="10">
        <f>INDEX(Table1[TT],MATCH(ROW()-1,Table1[//]))</f>
        <v>1</v>
      </c>
      <c r="C44" s="11">
        <f>INDEX(Table1[KET],MATCH(ROW()-1,Table1[//]))</f>
        <v>300</v>
      </c>
      <c r="E44" s="6" t="e">
        <f>CONCATENATE("""",Table4[[#This Row],[NAMA]],"""",",",E45)</f>
        <v>#REF!</v>
      </c>
    </row>
    <row r="45" spans="1:5">
      <c r="A45" s="9" t="str">
        <f>INDEX(Table1[NAMA BARANG],MATCH(ROW()-1,Table1[//]))</f>
        <v>L Leaf B5 100 JK</v>
      </c>
      <c r="B45" s="10">
        <f>INDEX(Table1[TT],MATCH(ROW()-1,Table1[//]))</f>
        <v>5</v>
      </c>
      <c r="C45" s="11" t="str">
        <f>INDEX(Table1[KET],MATCH(ROW()-1,Table1[//]))</f>
        <v>80 pc</v>
      </c>
      <c r="E45" s="6" t="e">
        <f>CONCATENATE("""",Table4[[#This Row],[NAMA]],"""",",",E46)</f>
        <v>#REF!</v>
      </c>
    </row>
    <row r="46" spans="1:5">
      <c r="A46" s="9" t="str">
        <f>INDEX(Table1[NAMA BARANG],MATCH(ROW()-1,Table1[//]))</f>
        <v>L Leaf JA A5 50</v>
      </c>
      <c r="B46" s="10">
        <f>INDEX(Table1[TT],MATCH(ROW()-1,Table1[//]))</f>
        <v>1</v>
      </c>
      <c r="C46" s="11">
        <f>INDEX(Table1[KET],MATCH(ROW()-1,Table1[//]))</f>
        <v>192</v>
      </c>
      <c r="E46" s="6" t="e">
        <f>CONCATENATE("""",Table4[[#This Row],[NAMA]],"""",",",E47)</f>
        <v>#REF!</v>
      </c>
    </row>
    <row r="47" spans="1:5">
      <c r="A47" s="9" t="str">
        <f>INDEX(Table1[NAMA BARANG],MATCH(ROW()-1,Table1[//]))</f>
        <v>L Leaf JA B5 50</v>
      </c>
      <c r="B47" s="10">
        <f>INDEX(Table1[TT],MATCH(ROW()-1,Table1[//]))</f>
        <v>156</v>
      </c>
      <c r="C47" s="11" t="str">
        <f>INDEX(Table1[KET],MATCH(ROW()-1,Table1[//]))</f>
        <v>160 pc</v>
      </c>
      <c r="E47" s="6" t="e">
        <f>CONCATENATE("""",Table4[[#This Row],[NAMA]],"""",",",E48)</f>
        <v>#REF!</v>
      </c>
    </row>
    <row r="48" spans="1:5">
      <c r="A48" s="9" t="str">
        <f>INDEX(Table1[NAMA BARANG],MATCH(ROW()-1,Table1[//]))</f>
        <v>L Leaf JK A5 tanpa Cover Mix Mogu/ Minim/ Mola(4)</v>
      </c>
      <c r="B48" s="10">
        <f>INDEX(Table1[TT],MATCH(ROW()-1,Table1[//]))</f>
        <v>3</v>
      </c>
      <c r="C48" s="11" t="str">
        <f>INDEX(Table1[KET],MATCH(ROW()-1,Table1[//]))</f>
        <v>192 pc</v>
      </c>
      <c r="E48" s="6" t="e">
        <f>CONCATENATE("""",Table4[[#This Row],[NAMA]],"""",",",E49)</f>
        <v>#REF!</v>
      </c>
    </row>
    <row r="49" spans="1:5">
      <c r="A49" s="9" t="str">
        <f>INDEX(Table1[NAMA BARANG],MATCH(ROW()-1,Table1[//]))</f>
        <v>Label LB 1LY (1brs) JK (titip) K</v>
      </c>
      <c r="B49" s="10">
        <f>INDEX(Table1[TT],MATCH(ROW()-1,Table1[//]))</f>
        <v>4</v>
      </c>
      <c r="C49" s="11">
        <f>INDEX(Table1[KET],MATCH(ROW()-1,Table1[//]))</f>
        <v>1000</v>
      </c>
      <c r="E49" s="6" t="e">
        <f>CONCATENATE("""",Table4[[#This Row],[NAMA]],"""",",",E50)</f>
        <v>#REF!</v>
      </c>
    </row>
    <row r="50" spans="1:5">
      <c r="A50" s="9" t="str">
        <f>INDEX(Table1[NAMA BARANG],MATCH(ROW()-1,Table1[//]))</f>
        <v>Lem Kenko GT 406</v>
      </c>
      <c r="B50" s="10">
        <f>INDEX(Table1[TT],MATCH(ROW()-1,Table1[//]))</f>
        <v>2</v>
      </c>
      <c r="C50" s="11" t="str">
        <f>INDEX(Table1[KET],MATCH(ROW()-1,Table1[//]))</f>
        <v>24 ls</v>
      </c>
      <c r="E50" s="6" t="e">
        <f>CONCATENATE("""",Table4[[#This Row],[NAMA]],"""",",",E51)</f>
        <v>#REF!</v>
      </c>
    </row>
    <row r="51" spans="1:5">
      <c r="A51" s="9" t="str">
        <f>INDEX(Table1[NAMA BARANG],MATCH(ROW()-1,Table1[//]))</f>
        <v>Lem stick JK GS-15 (15gr)</v>
      </c>
      <c r="B51" s="10">
        <f>INDEX(Table1[TT],MATCH(ROW()-1,Table1[//]))</f>
        <v>1</v>
      </c>
      <c r="C51" s="11" t="str">
        <f>INDEX(Table1[KET],MATCH(ROW()-1,Table1[//]))</f>
        <v>54 box</v>
      </c>
      <c r="E51" s="6" t="e">
        <f>CONCATENATE("""",Table4[[#This Row],[NAMA]],"""",",",E52)</f>
        <v>#REF!</v>
      </c>
    </row>
    <row r="52" spans="1:5">
      <c r="A52" s="9" t="str">
        <f>INDEX(Table1[NAMA BARANG],MATCH(ROW()-1,Table1[//]))</f>
        <v>Lem super glue SG 03 Kenko</v>
      </c>
      <c r="B52" s="10">
        <f>INDEX(Table1[TT],MATCH(ROW()-1,Table1[//]))</f>
        <v>2</v>
      </c>
      <c r="C52" s="11" t="str">
        <f>INDEX(Table1[KET],MATCH(ROW()-1,Table1[//]))</f>
        <v>50 card</v>
      </c>
      <c r="E52" s="6" t="e">
        <f>CONCATENATE("""",Table4[[#This Row],[NAMA]],"""",",",E53)</f>
        <v>#REF!</v>
      </c>
    </row>
    <row r="53" spans="1:5">
      <c r="A53" s="9" t="str">
        <f>INDEX(Table1[NAMA BARANG],MATCH(ROW()-1,Table1[//]))</f>
        <v>PC 0717-5-30 A/D Kenko</v>
      </c>
      <c r="B53" s="10">
        <f>INDEX(Table1[TT],MATCH(ROW()-1,Table1[//]))</f>
        <v>1</v>
      </c>
      <c r="C53" s="11" t="str">
        <f>INDEX(Table1[KET],MATCH(ROW()-1,Table1[//]))</f>
        <v>24 pc</v>
      </c>
      <c r="E53" s="6" t="e">
        <f>CONCATENATE("""",Table4[[#This Row],[NAMA]],"""",",",E54)</f>
        <v>#REF!</v>
      </c>
    </row>
    <row r="54" spans="1:5">
      <c r="A54" s="9" t="str">
        <f>INDEX(Table1[NAMA BARANG],MATCH(ROW()-1,Table1[//]))</f>
        <v>PC Kenko 2160p AGE</v>
      </c>
      <c r="B54" s="10">
        <f>INDEX(Table1[TT],MATCH(ROW()-1,Table1[//]))</f>
        <v>7</v>
      </c>
      <c r="C54" s="11" t="str">
        <f>INDEX(Table1[KET],MATCH(ROW()-1,Table1[//]))</f>
        <v>120 PC</v>
      </c>
      <c r="E54" s="6" t="e">
        <f>CONCATENATE("""",Table4[[#This Row],[NAMA]],"""",",",E55)</f>
        <v>#REF!</v>
      </c>
    </row>
    <row r="55" spans="1:5">
      <c r="A55" s="9" t="str">
        <f>INDEX(Table1[NAMA BARANG],MATCH(ROW()-1,Table1[//]))</f>
        <v>PC Kenko 2180 MG</v>
      </c>
      <c r="B55" s="10">
        <f>INDEX(Table1[TT],MATCH(ROW()-1,Table1[//]))</f>
        <v>16</v>
      </c>
      <c r="C55" s="11" t="str">
        <f>INDEX(Table1[KET],MATCH(ROW()-1,Table1[//]))</f>
        <v>120 pc</v>
      </c>
      <c r="E55" s="6" t="e">
        <f>CONCATENATE("""",Table4[[#This Row],[NAMA]],"""",",",E56)</f>
        <v>#REF!</v>
      </c>
    </row>
    <row r="56" spans="1:5">
      <c r="A56" s="9" t="str">
        <f>INDEX(Table1[NAMA BARANG],MATCH(ROW()-1,Table1[//]))</f>
        <v>Pocket note Kenko 404</v>
      </c>
      <c r="B56" s="10">
        <f>INDEX(Table1[TT],MATCH(ROW()-1,Table1[//]))</f>
        <v>5</v>
      </c>
      <c r="C56" s="11" t="str">
        <f>INDEX(Table1[KET],MATCH(ROW()-1,Table1[//]))</f>
        <v>20 ls</v>
      </c>
      <c r="E56" s="6" t="e">
        <f>CONCATENATE("""",Table4[[#This Row],[NAMA]],"""",",",E57)</f>
        <v>#REF!</v>
      </c>
    </row>
    <row r="57" spans="1:5">
      <c r="A57" s="9" t="str">
        <f>INDEX(Table1[NAMA BARANG],MATCH(ROW()-1,Table1[//]))</f>
        <v>Pushpin Kenko PN 30</v>
      </c>
      <c r="B57" s="10">
        <f>INDEX(Table1[TT],MATCH(ROW()-1,Table1[//]))</f>
        <v>6</v>
      </c>
      <c r="C57" s="11" t="str">
        <f>INDEX(Table1[KET],MATCH(ROW()-1,Table1[//]))</f>
        <v>48 ls</v>
      </c>
      <c r="E57" s="6" t="e">
        <f>CONCATENATE("""",Table4[[#This Row],[NAMA]],"""",",",E58)</f>
        <v>#REF!</v>
      </c>
    </row>
    <row r="58" spans="1:5">
      <c r="A58" s="9" t="str">
        <f>INDEX(Table1[NAMA BARANG],MATCH(ROW()-1,Table1[//]))</f>
        <v>Spidol Color marker Kenko Hj(2)</v>
      </c>
      <c r="B58" s="10">
        <f>INDEX(Table1[TT],MATCH(ROW()-1,Table1[//]))</f>
        <v>2</v>
      </c>
      <c r="C58" s="11" t="str">
        <f>INDEX(Table1[KET],MATCH(ROW()-1,Table1[//]))</f>
        <v>144 LS</v>
      </c>
      <c r="E58" s="6" t="e">
        <f>CONCATENATE("""",Table4[[#This Row],[NAMA]],"""",",",E59)</f>
        <v>#REF!</v>
      </c>
    </row>
    <row r="59" spans="1:5">
      <c r="A59" s="9" t="str">
        <f>INDEX(Table1[NAMA BARANG],MATCH(ROW()-1,Table1[//]))</f>
        <v>Spidol Kenko H lighter or(3)/ Hj(1)</v>
      </c>
      <c r="B59" s="10">
        <f>INDEX(Table1[TT],MATCH(ROW()-1,Table1[//]))</f>
        <v>4</v>
      </c>
      <c r="C59" s="11" t="str">
        <f>INDEX(Table1[KET],MATCH(ROW()-1,Table1[//]))</f>
        <v>72 ls</v>
      </c>
      <c r="E59" s="6" t="e">
        <f>CONCATENATE("""",Table4[[#This Row],[NAMA]],"""",",",E60)</f>
        <v>#REF!</v>
      </c>
    </row>
    <row r="60" spans="1:5">
      <c r="A60" s="9" t="str">
        <f>INDEX(Table1[NAMA BARANG],MATCH(ROW()-1,Table1[//]))</f>
        <v>Spidol Kenko H lighter win liner K</v>
      </c>
      <c r="B60" s="10">
        <f>INDEX(Table1[TT],MATCH(ROW()-1,Table1[//]))</f>
        <v>2</v>
      </c>
      <c r="C60" s="11" t="str">
        <f>INDEX(Table1[KET],MATCH(ROW()-1,Table1[//]))</f>
        <v>72 ls</v>
      </c>
      <c r="E60" s="6" t="e">
        <f>CONCATENATE("""",Table4[[#This Row],[NAMA]],"""",",",E61)</f>
        <v>#REF!</v>
      </c>
    </row>
    <row r="61" spans="1:5">
      <c r="A61" s="9" t="str">
        <f>INDEX(Table1[NAMA BARANG],MATCH(ROW()-1,Table1[//]))</f>
        <v>Spidol Kenko Marker M lepasan</v>
      </c>
      <c r="B61" s="10">
        <f>INDEX(Table1[TT],MATCH(ROW()-1,Table1[//]))</f>
        <v>7</v>
      </c>
      <c r="C61" s="11" t="str">
        <f>INDEX(Table1[KET],MATCH(ROW()-1,Table1[//]))</f>
        <v>144 ls</v>
      </c>
      <c r="E61" s="6" t="e">
        <f>CONCATENATE("""",Table4[[#This Row],[NAMA]],"""",",",E62)</f>
        <v>#REF!</v>
      </c>
    </row>
    <row r="62" spans="1:5">
      <c r="A62" s="9" t="str">
        <f>INDEX(Table1[NAMA BARANG],MATCH(ROW()-1,Table1[//]))</f>
        <v>Spidol Kenko Marker PM 700 M</v>
      </c>
      <c r="B62" s="10">
        <f>INDEX(Table1[TT],MATCH(ROW()-1,Table1[//]))</f>
        <v>6</v>
      </c>
      <c r="C62" s="11" t="str">
        <f>INDEX(Table1[KET],MATCH(ROW()-1,Table1[//]))</f>
        <v>60 ls</v>
      </c>
      <c r="E62" s="6" t="e">
        <f>CONCATENATE("""",Table4[[#This Row],[NAMA]],"""",",",E63)</f>
        <v>#REF!</v>
      </c>
    </row>
    <row r="63" spans="1:5">
      <c r="A63" s="9" t="str">
        <f>INDEX(Table1[NAMA BARANG],MATCH(ROW()-1,Table1[//]))</f>
        <v>Spidol Kenko Marker WM 700 B/ M Whiteboard</v>
      </c>
      <c r="B63" s="10">
        <f>INDEX(Table1[TT],MATCH(ROW()-1,Table1[//]))</f>
        <v>54</v>
      </c>
      <c r="C63" s="11" t="str">
        <f>INDEX(Table1[KET],MATCH(ROW()-1,Table1[//]))</f>
        <v>60 ls</v>
      </c>
      <c r="E63" s="6" t="e">
        <f>CONCATENATE("""",Table4[[#This Row],[NAMA]],"""",",",E64)</f>
        <v>#REF!</v>
      </c>
    </row>
    <row r="64" spans="1:5">
      <c r="A64" s="9" t="str">
        <f>INDEX(Table1[NAMA BARANG],MATCH(ROW()-1,Table1[//]))</f>
        <v>Stabillo Kenko High Winner kuning</v>
      </c>
      <c r="B64" s="10">
        <f>INDEX(Table1[TT],MATCH(ROW()-1,Table1[//]))</f>
        <v>5</v>
      </c>
      <c r="C64" s="11" t="str">
        <f>INDEX(Table1[KET],MATCH(ROW()-1,Table1[//]))</f>
        <v>864 pc</v>
      </c>
      <c r="E64" s="6" t="e">
        <f>CONCATENATE("""",Table4[[#This Row],[NAMA]],"""",",",E65)</f>
        <v>#REF!</v>
      </c>
    </row>
    <row r="65" spans="1:5">
      <c r="A65" s="9" t="str">
        <f>INDEX(Table1[NAMA BARANG],MATCH(ROW()-1,Table1[//]))</f>
        <v>Stampad JK no 2</v>
      </c>
      <c r="B65" s="10">
        <f>INDEX(Table1[TT],MATCH(ROW()-1,Table1[//]))</f>
        <v>1</v>
      </c>
      <c r="C65" s="11" t="str">
        <f>INDEX(Table1[KET],MATCH(ROW()-1,Table1[//]))</f>
        <v>144 pc</v>
      </c>
      <c r="E65" s="6" t="e">
        <f>CONCATENATE("""",Table4[[#This Row],[NAMA]],"""",",",E66)</f>
        <v>#REF!</v>
      </c>
    </row>
    <row r="66" spans="1:5">
      <c r="A66" s="9" t="str">
        <f>INDEX(Table1[NAMA BARANG],MATCH(ROW()-1,Table1[//]))</f>
        <v>Stapler Kenko 12L/ 24</v>
      </c>
      <c r="B66" s="10">
        <f>INDEX(Table1[TT],MATCH(ROW()-1,Table1[//]))</f>
        <v>2</v>
      </c>
      <c r="C66" s="11" t="str">
        <f>INDEX(Table1[KET],MATCH(ROW()-1,Table1[//]))</f>
        <v>6 pc</v>
      </c>
      <c r="E66" s="6" t="e">
        <f>CONCATENATE("""",Table4[[#This Row],[NAMA]],"""",",",E67)</f>
        <v>#REF!</v>
      </c>
    </row>
    <row r="67" spans="1:5">
      <c r="A67" s="9" t="str">
        <f>INDEX(Table1[NAMA BARANG],MATCH(ROW()-1,Table1[//]))</f>
        <v>Stapler Kenko 12N/ 13</v>
      </c>
      <c r="B67" s="10">
        <f>INDEX(Table1[TT],MATCH(ROW()-1,Table1[//]))</f>
        <v>1</v>
      </c>
      <c r="C67" s="11" t="str">
        <f>INDEX(Table1[KET],MATCH(ROW()-1,Table1[//]))</f>
        <v>6 pc</v>
      </c>
      <c r="E67" s="6" t="e">
        <f>CONCATENATE("""",Table4[[#This Row],[NAMA]],"""",",",E68)</f>
        <v>#REF!</v>
      </c>
    </row>
    <row r="68" spans="1:5">
      <c r="A68" s="9" t="str">
        <f>INDEX(Table1[NAMA BARANG],MATCH(ROW()-1,Table1[//]))</f>
        <v>Stapler Kenko HD 50 OJ</v>
      </c>
      <c r="B68" s="10">
        <f>INDEX(Table1[TT],MATCH(ROW()-1,Table1[//]))</f>
        <v>3</v>
      </c>
      <c r="C68" s="11" t="str">
        <f>INDEX(Table1[KET],MATCH(ROW()-1,Table1[//]))</f>
        <v>10 ls</v>
      </c>
      <c r="E68" s="6" t="e">
        <f>CONCATENATE("""",Table4[[#This Row],[NAMA]],"""",",",E69)</f>
        <v>#REF!</v>
      </c>
    </row>
    <row r="69" spans="1:5">
      <c r="A69" s="9" t="str">
        <f>INDEX(Table1[NAMA BARANG],MATCH(ROW()-1,Table1[//]))</f>
        <v>Stip JK Pen MER-01</v>
      </c>
      <c r="B69" s="10">
        <f>INDEX(Table1[TT],MATCH(ROW()-1,Table1[//]))</f>
        <v>7</v>
      </c>
      <c r="C69" s="11" t="str">
        <f>INDEX(Table1[KET],MATCH(ROW()-1,Table1[//]))</f>
        <v>144 ls</v>
      </c>
      <c r="E69" s="6" t="e">
        <f>CONCATENATE("""",Table4[[#This Row],[NAMA]],"""",",",E70)</f>
        <v>#REF!</v>
      </c>
    </row>
    <row r="70" spans="1:5">
      <c r="A70" s="9" t="str">
        <f>INDEX(Table1[NAMA BARANG],MATCH(ROW()-1,Table1[//]))</f>
        <v>Stip Kenko 20 ht</v>
      </c>
      <c r="B70" s="10">
        <f>INDEX(Table1[TT],MATCH(ROW()-1,Table1[//]))</f>
        <v>5</v>
      </c>
      <c r="C70" s="11">
        <f>INDEX(Table1[KET],MATCH(ROW()-1,Table1[//]))</f>
        <v>50</v>
      </c>
      <c r="E70" s="6" t="e">
        <f>CONCATENATE("""",Table4[[#This Row],[NAMA]],"""",",",E71)</f>
        <v>#REF!</v>
      </c>
    </row>
    <row r="71" spans="1:5">
      <c r="A71" s="9" t="str">
        <f>INDEX(Table1[NAMA BARANG],MATCH(ROW()-1,Table1[//]))</f>
        <v>Stip Kenko 40 hitam</v>
      </c>
      <c r="B71" s="10">
        <f>INDEX(Table1[TT],MATCH(ROW()-1,Table1[//]))</f>
        <v>1</v>
      </c>
      <c r="C71" s="11">
        <f>INDEX(Table1[KET],MATCH(ROW()-1,Table1[//]))</f>
        <v>50</v>
      </c>
      <c r="E71" s="6" t="e">
        <f>CONCATENATE("""",Table4[[#This Row],[NAMA]],"""",",",E72)</f>
        <v>#REF!</v>
      </c>
    </row>
    <row r="72" spans="1:5">
      <c r="A72" s="9" t="str">
        <f>INDEX(Table1[NAMA BARANG],MATCH(ROW()-1,Table1[//]))</f>
        <v>Stip Kenko 40 putih</v>
      </c>
      <c r="B72" s="10">
        <f>INDEX(Table1[TT],MATCH(ROW()-1,Table1[//]))</f>
        <v>2</v>
      </c>
      <c r="C72" s="11" t="str">
        <f>INDEX(Table1[KET],MATCH(ROW()-1,Table1[//]))</f>
        <v>40 box</v>
      </c>
      <c r="E72" s="6" t="e">
        <f>CONCATENATE("""",Table4[[#This Row],[NAMA]],"""",",",E73)</f>
        <v>#REF!</v>
      </c>
    </row>
    <row r="73" spans="1:5">
      <c r="A73" s="9" t="str">
        <f>INDEX(Table1[NAMA BARANG],MATCH(ROW()-1,Table1[//]))</f>
        <v>Stip Kenko ER 36 Batik</v>
      </c>
      <c r="B73" s="10">
        <f>INDEX(Table1[TT],MATCH(ROW()-1,Table1[//]))</f>
        <v>1</v>
      </c>
      <c r="C73" s="11" t="str">
        <f>INDEX(Table1[KET],MATCH(ROW()-1,Table1[//]))</f>
        <v>100 pc</v>
      </c>
      <c r="E73" s="6" t="e">
        <f>CONCATENATE("""",Table4[[#This Row],[NAMA]],"""",",",E74)</f>
        <v>#REF!</v>
      </c>
    </row>
    <row r="74" spans="1:5">
      <c r="A74" s="9" t="str">
        <f>INDEX(Table1[NAMA BARANG],MATCH(ROW()-1,Table1[//]))</f>
        <v>Tas 3234 paradise JK</v>
      </c>
      <c r="B74" s="10">
        <f>INDEX(Table1[TT],MATCH(ROW()-1,Table1[//]))</f>
        <v>1</v>
      </c>
      <c r="C74" s="11" t="str">
        <f>INDEX(Table1[KET],MATCH(ROW()-1,Table1[//]))</f>
        <v>100 pc</v>
      </c>
      <c r="E74" s="6" t="e">
        <f>CONCATENATE("""",Table4[[#This Row],[NAMA]],"""",",",E75)</f>
        <v>#REF!</v>
      </c>
    </row>
    <row r="75" spans="1:5">
      <c r="A75" s="9" t="str">
        <f>INDEX(Table1[NAMA BARANG],MATCH(ROW()-1,Table1[//]))</f>
        <v>Tipe-ex JK-101 A</v>
      </c>
      <c r="B75" s="10">
        <f>INDEX(Table1[TT],MATCH(ROW()-1,Table1[//]))</f>
        <v>1</v>
      </c>
      <c r="C75" s="11" t="str">
        <f>INDEX(Table1[KET],MATCH(ROW()-1,Table1[//]))</f>
        <v>48 LSN</v>
      </c>
      <c r="E75" s="6" t="e">
        <f>CONCATENATE("""",Table4[[#This Row],[NAMA]],"""",",",E76)</f>
        <v>#REF!</v>
      </c>
    </row>
    <row r="76" spans="1:5">
      <c r="A76" s="9" t="str">
        <f>INDEX(Table1[NAMA BARANG],MATCH(ROW()-1,Table1[//]))</f>
        <v>Tipe-ex Kenko 306</v>
      </c>
      <c r="B76" s="10">
        <f>INDEX(Table1[TT],MATCH(ROW()-1,Table1[//]))</f>
        <v>4</v>
      </c>
      <c r="C76" s="11" t="str">
        <f>INDEX(Table1[KET],MATCH(ROW()-1,Table1[//]))</f>
        <v>48 ls</v>
      </c>
      <c r="E76" s="6" t="e">
        <f>CONCATENATE("""",Table4[[#This Row],[NAMA]],"""",",",#REF!)</f>
        <v>#REF!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2"/>
  <sheetViews>
    <sheetView topLeftCell="A2386" workbookViewId="0">
      <selection activeCell="A2402" sqref="A2402"/>
    </sheetView>
  </sheetViews>
  <sheetFormatPr defaultRowHeight="14.25"/>
  <cols>
    <col min="1" max="1" width="71.140625" style="6" bestFit="1" customWidth="1"/>
    <col min="2" max="2" width="12" style="7" customWidth="1"/>
    <col min="3" max="3" width="14.5703125" style="8" bestFit="1" customWidth="1"/>
    <col min="4" max="16384" width="9.140625" style="6"/>
  </cols>
  <sheetData>
    <row r="1" spans="1:3">
      <c r="A1" s="6" t="s">
        <v>1</v>
      </c>
      <c r="B1" s="7" t="s">
        <v>101</v>
      </c>
      <c r="C1" s="8" t="s">
        <v>3</v>
      </c>
    </row>
    <row r="2" spans="1:3">
      <c r="A2" s="6" t="str">
        <f>INDEX(Table2[NAMA BARANG],MATCH(ROW()-1,Table2[//]))</f>
        <v>Abjad "D &amp; R" 260 Kcl</v>
      </c>
      <c r="B2" s="7">
        <f>INDEX(Table2[TT],MATCH(ROW()-1,Table2[//]))</f>
        <v>5</v>
      </c>
      <c r="C2" s="8" t="str">
        <f>INDEX(Table2[KET],MATCH(ROW()-1,Table2[//]))</f>
        <v>20 ls</v>
      </c>
    </row>
    <row r="3" spans="1:3">
      <c r="A3" s="6" t="str">
        <f>INDEX(Table2[NAMA BARANG],MATCH(ROW()-1,Table2[//]))</f>
        <v>Abjad &amp; angka ABC123 DR</v>
      </c>
      <c r="B3" s="7">
        <f>INDEX(Table2[TT],MATCH(ROW()-1,Table2[//]))</f>
        <v>1</v>
      </c>
      <c r="C3" s="8" t="str">
        <f>INDEX(Table2[KET],MATCH(ROW()-1,Table2[//]))</f>
        <v>12 LS</v>
      </c>
    </row>
    <row r="4" spans="1:3">
      <c r="A4" s="6" t="str">
        <f>INDEX(Table2[NAMA BARANG],MATCH(ROW()-1,Table2[//]))</f>
        <v>Abjad Magnit K B 8125</v>
      </c>
      <c r="B4" s="7">
        <f>INDEX(Table2[TT],MATCH(ROW()-1,Table2[//]))</f>
        <v>2</v>
      </c>
      <c r="C4" s="8" t="str">
        <f>INDEX(Table2[KET],MATCH(ROW()-1,Table2[//]))</f>
        <v>24 ls</v>
      </c>
    </row>
    <row r="5" spans="1:3">
      <c r="A5" s="6" t="str">
        <f>INDEX(Table2[NAMA BARANG],MATCH(ROW()-1,Table2[//]))</f>
        <v>Acrylic 15 x 21</v>
      </c>
      <c r="B5" s="7">
        <f>INDEX(Table2[TT],MATCH(ROW()-1,Table2[//]))</f>
        <v>6</v>
      </c>
      <c r="C5" s="8" t="str">
        <f>INDEX(Table2[KET],MATCH(ROW()-1,Table2[//]))</f>
        <v>60 pc</v>
      </c>
    </row>
    <row r="6" spans="1:3">
      <c r="A6" s="6" t="str">
        <f>INDEX(Table2[NAMA BARANG],MATCH(ROW()-1,Table2[//]))</f>
        <v>Acrylic 7 x 10</v>
      </c>
      <c r="B6" s="7">
        <f>INDEX(Table2[TT],MATCH(ROW()-1,Table2[//]))</f>
        <v>3</v>
      </c>
      <c r="C6" s="8" t="str">
        <f>INDEX(Table2[KET],MATCH(ROW()-1,Table2[//]))</f>
        <v>288 pc</v>
      </c>
    </row>
    <row r="7" spans="1:3">
      <c r="A7" s="6" t="str">
        <f>INDEX(Table2[NAMA BARANG],MATCH(ROW()-1,Table2[//]))</f>
        <v>Acrylic 8 x 20</v>
      </c>
      <c r="B7" s="7">
        <f>INDEX(Table2[TT],MATCH(ROW()-1,Table2[//]))</f>
        <v>9</v>
      </c>
      <c r="C7" s="8" t="str">
        <f>INDEX(Table2[KET],MATCH(ROW()-1,Table2[//]))</f>
        <v>144 pc</v>
      </c>
    </row>
    <row r="8" spans="1:3">
      <c r="A8" s="6" t="str">
        <f>INDEX(Table2[NAMA BARANG],MATCH(ROW()-1,Table2[//]))</f>
        <v>Acrylic 8 x 25</v>
      </c>
      <c r="B8" s="7">
        <f>INDEX(Table2[TT],MATCH(ROW()-1,Table2[//]))</f>
        <v>19</v>
      </c>
      <c r="C8" s="8" t="str">
        <f>INDEX(Table2[KET],MATCH(ROW()-1,Table2[//]))</f>
        <v>144 pc</v>
      </c>
    </row>
    <row r="9" spans="1:3">
      <c r="A9" s="6" t="str">
        <f>INDEX(Table2[NAMA BARANG],MATCH(ROW()-1,Table2[//]))</f>
        <v>Acrylic 8 x 30</v>
      </c>
      <c r="B9" s="7">
        <f>INDEX(Table2[TT],MATCH(ROW()-1,Table2[//]))</f>
        <v>19</v>
      </c>
      <c r="C9" s="8" t="str">
        <f>INDEX(Table2[KET],MATCH(ROW()-1,Table2[//]))</f>
        <v>144 pc</v>
      </c>
    </row>
    <row r="10" spans="1:3">
      <c r="A10" s="6" t="str">
        <f>INDEX(Table2[NAMA BARANG],MATCH(ROW()-1,Table2[//]))</f>
        <v>Acrylic Marries 812/ 12w Biasa</v>
      </c>
      <c r="B10" s="7">
        <f>INDEX(Table2[TT],MATCH(ROW()-1,Table2[//]))</f>
        <v>24</v>
      </c>
      <c r="C10" s="8">
        <f>INDEX(Table2[KET],MATCH(ROW()-1,Table2[//]))</f>
        <v>60</v>
      </c>
    </row>
    <row r="11" spans="1:3">
      <c r="A11" s="6" t="str">
        <f>INDEX(Table2[NAMA BARANG],MATCH(ROW()-1,Table2[//]))</f>
        <v>Acrylic Marries 818/ 18w</v>
      </c>
      <c r="B11" s="7">
        <f>INDEX(Table2[TT],MATCH(ROW()-1,Table2[//]))</f>
        <v>81</v>
      </c>
      <c r="C11" s="8" t="str">
        <f>INDEX(Table2[KET],MATCH(ROW()-1,Table2[//]))</f>
        <v>3 ls</v>
      </c>
    </row>
    <row r="12" spans="1:3">
      <c r="A12" s="6" t="str">
        <f>INDEX(Table2[NAMA BARANG],MATCH(ROW()-1,Table2[//]))</f>
        <v>Acrylic NT 21X30</v>
      </c>
      <c r="B12" s="7">
        <f>INDEX(Table2[TT],MATCH(ROW()-1,Table2[//]))</f>
        <v>3</v>
      </c>
      <c r="C12" s="8" t="str">
        <f>INDEX(Table2[KET],MATCH(ROW()-1,Table2[//]))</f>
        <v>40 pc</v>
      </c>
    </row>
    <row r="13" spans="1:3">
      <c r="A13" s="6" t="str">
        <f>INDEX(Table2[NAMA BARANG],MATCH(ROW()-1,Table2[//]))</f>
        <v>Acrylic NT 7X20</v>
      </c>
      <c r="B13" s="7">
        <f>INDEX(Table2[TT],MATCH(ROW()-1,Table2[//]))</f>
        <v>5</v>
      </c>
      <c r="C13" s="8" t="str">
        <f>INDEX(Table2[KET],MATCH(ROW()-1,Table2[//]))</f>
        <v>144 pc</v>
      </c>
    </row>
    <row r="14" spans="1:3">
      <c r="A14" s="6" t="str">
        <f>INDEX(Table2[NAMA BARANG],MATCH(ROW()-1,Table2[//]))</f>
        <v>Acrylic NT 7X25</v>
      </c>
      <c r="B14" s="7">
        <f>INDEX(Table2[TT],MATCH(ROW()-1,Table2[//]))</f>
        <v>20</v>
      </c>
      <c r="C14" s="8" t="str">
        <f>INDEX(Table2[KET],MATCH(ROW()-1,Table2[//]))</f>
        <v>144 pc</v>
      </c>
    </row>
    <row r="15" spans="1:3">
      <c r="A15" s="6" t="str">
        <f>INDEX(Table2[NAMA BARANG],MATCH(ROW()-1,Table2[//]))</f>
        <v>Acrylic NT 7X30</v>
      </c>
      <c r="B15" s="7">
        <f>INDEX(Table2[TT],MATCH(ROW()-1,Table2[//]))</f>
        <v>20</v>
      </c>
      <c r="C15" s="8" t="str">
        <f>INDEX(Table2[KET],MATCH(ROW()-1,Table2[//]))</f>
        <v>144 pc</v>
      </c>
    </row>
    <row r="16" spans="1:3">
      <c r="A16" s="6" t="str">
        <f>INDEX(Table2[NAMA BARANG],MATCH(ROW()-1,Table2[//]))</f>
        <v>Acrylic TF 001</v>
      </c>
      <c r="B16" s="7">
        <f>INDEX(Table2[TT],MATCH(ROW()-1,Table2[//]))</f>
        <v>15</v>
      </c>
      <c r="C16" s="8" t="str">
        <f>INDEX(Table2[KET],MATCH(ROW()-1,Table2[//]))</f>
        <v>6 ls</v>
      </c>
    </row>
    <row r="17" spans="1:3">
      <c r="A17" s="6" t="str">
        <f>INDEX(Table2[NAMA BARANG],MATCH(ROW()-1,Table2[//]))</f>
        <v>Acrylic TF 002</v>
      </c>
      <c r="B17" s="7">
        <f>INDEX(Table2[TT],MATCH(ROW()-1,Table2[//]))</f>
        <v>37</v>
      </c>
      <c r="C17" s="8" t="str">
        <f>INDEX(Table2[KET],MATCH(ROW()-1,Table2[//]))</f>
        <v>60 pc</v>
      </c>
    </row>
    <row r="18" spans="1:3">
      <c r="A18" s="6" t="str">
        <f>INDEX(Table2[NAMA BARANG],MATCH(ROW()-1,Table2[//]))</f>
        <v>Acrylic V-tech</v>
      </c>
      <c r="B18" s="7">
        <f>INDEX(Table2[TT],MATCH(ROW()-1,Table2[//]))</f>
        <v>169</v>
      </c>
      <c r="C18" s="8" t="str">
        <f>INDEX(Table2[KET],MATCH(ROW()-1,Table2[//]))</f>
        <v>6 LS</v>
      </c>
    </row>
    <row r="19" spans="1:3">
      <c r="A19" s="6" t="str">
        <f>INDEX(Table2[NAMA BARANG],MATCH(ROW()-1,Table2[//]))</f>
        <v>Address 107 Rapico</v>
      </c>
      <c r="B19" s="7">
        <f>INDEX(Table2[TT],MATCH(ROW()-1,Table2[//]))</f>
        <v>1</v>
      </c>
      <c r="C19" s="8" t="str">
        <f>INDEX(Table2[KET],MATCH(ROW()-1,Table2[//]))</f>
        <v>100 ls</v>
      </c>
    </row>
    <row r="20" spans="1:3">
      <c r="A20" s="6" t="str">
        <f>INDEX(Table2[NAMA BARANG],MATCH(ROW()-1,Table2[//]))</f>
        <v>Address Fancy Pkc Holo 106</v>
      </c>
      <c r="B20" s="7">
        <f>INDEX(Table2[TT],MATCH(ROW()-1,Table2[//]))</f>
        <v>1</v>
      </c>
      <c r="C20" s="8" t="str">
        <f>INDEX(Table2[KET],MATCH(ROW()-1,Table2[//]))</f>
        <v>784 ls</v>
      </c>
    </row>
    <row r="21" spans="1:3">
      <c r="A21" s="6" t="str">
        <f>INDEX(Table2[NAMA BARANG],MATCH(ROW()-1,Table2[//]))</f>
        <v>Address Fancy Pkc tdk Holo 106</v>
      </c>
      <c r="B21" s="7">
        <f>INDEX(Table2[TT],MATCH(ROW()-1,Table2[//]))</f>
        <v>1</v>
      </c>
      <c r="C21" s="8" t="str">
        <f>INDEX(Table2[KET],MATCH(ROW()-1,Table2[//]))</f>
        <v>200 ls</v>
      </c>
    </row>
    <row r="22" spans="1:3">
      <c r="A22" s="6" t="str">
        <f>INDEX(Table2[NAMA BARANG],MATCH(ROW()-1,Table2[//]))</f>
        <v>Address Fancy Pkc tdk Holo 106</v>
      </c>
      <c r="B22" s="7">
        <f>INDEX(Table2[TT],MATCH(ROW()-1,Table2[//]))</f>
        <v>1</v>
      </c>
      <c r="C22" s="8" t="str">
        <f>INDEX(Table2[KET],MATCH(ROW()-1,Table2[//]))</f>
        <v>784 LS</v>
      </c>
    </row>
    <row r="23" spans="1:3">
      <c r="A23" s="6" t="str">
        <f>INDEX(Table2[NAMA BARANG],MATCH(ROW()-1,Table2[//]))</f>
        <v>Address Fancy WTP Holo 106</v>
      </c>
      <c r="B23" s="7">
        <f>INDEX(Table2[TT],MATCH(ROW()-1,Table2[//]))</f>
        <v>4</v>
      </c>
      <c r="C23" s="8" t="str">
        <f>INDEX(Table2[KET],MATCH(ROW()-1,Table2[//]))</f>
        <v>500 ls</v>
      </c>
    </row>
    <row r="24" spans="1:3">
      <c r="A24" s="6" t="str">
        <f>INDEX(Table2[NAMA BARANG],MATCH(ROW()-1,Table2[//]))</f>
        <v>Address Hk Mill 2000</v>
      </c>
      <c r="B24" s="7">
        <f>INDEX(Table2[TT],MATCH(ROW()-1,Table2[//]))</f>
        <v>12</v>
      </c>
      <c r="C24" s="8" t="str">
        <f>INDEX(Table2[KET],MATCH(ROW()-1,Table2[//]))</f>
        <v>230 ls</v>
      </c>
    </row>
    <row r="25" spans="1:3">
      <c r="A25" s="6" t="str">
        <f>INDEX(Table2[NAMA BARANG],MATCH(ROW()-1,Table2[//]))</f>
        <v>Address Kaca X-1002 + Indeks</v>
      </c>
      <c r="B25" s="7">
        <f>INDEX(Table2[TT],MATCH(ROW()-1,Table2[//]))</f>
        <v>1</v>
      </c>
      <c r="C25" s="8" t="str">
        <f>INDEX(Table2[KET],MATCH(ROW()-1,Table2[//]))</f>
        <v>42 ls</v>
      </c>
    </row>
    <row r="26" spans="1:3">
      <c r="A26" s="6" t="str">
        <f>INDEX(Table2[NAMA BARANG],MATCH(ROW()-1,Table2[//]))</f>
        <v>Address Magnit 056 Gant kunci</v>
      </c>
      <c r="B26" s="7">
        <f>INDEX(Table2[TT],MATCH(ROW()-1,Table2[//]))</f>
        <v>14</v>
      </c>
      <c r="C26" s="8" t="str">
        <f>INDEX(Table2[KET],MATCH(ROW()-1,Table2[//]))</f>
        <v>125 ls</v>
      </c>
    </row>
    <row r="27" spans="1:3">
      <c r="A27" s="6" t="str">
        <f>INDEX(Table2[NAMA BARANG],MATCH(ROW()-1,Table2[//]))</f>
        <v>Address Magnit 058 bsr</v>
      </c>
      <c r="B27" s="7">
        <f>INDEX(Table2[TT],MATCH(ROW()-1,Table2[//]))</f>
        <v>7</v>
      </c>
      <c r="C27" s="8" t="str">
        <f>INDEX(Table2[KET],MATCH(ROW()-1,Table2[//]))</f>
        <v>125 ls</v>
      </c>
    </row>
    <row r="28" spans="1:3">
      <c r="A28" s="6" t="str">
        <f>INDEX(Table2[NAMA BARANG],MATCH(ROW()-1,Table2[//]))</f>
        <v>Address Magnit Artis Hongkong</v>
      </c>
      <c r="B28" s="7">
        <f>INDEX(Table2[TT],MATCH(ROW()-1,Table2[//]))</f>
        <v>1</v>
      </c>
      <c r="C28" s="8" t="str">
        <f>INDEX(Table2[KET],MATCH(ROW()-1,Table2[//]))</f>
        <v>50 ls</v>
      </c>
    </row>
    <row r="29" spans="1:3">
      <c r="A29" s="6" t="str">
        <f>INDEX(Table2[NAMA BARANG],MATCH(ROW()-1,Table2[//]))</f>
        <v>Address Magnit F4+Gant kunci</v>
      </c>
      <c r="B29" s="7">
        <f>INDEX(Table2[TT],MATCH(ROW()-1,Table2[//]))</f>
        <v>2</v>
      </c>
      <c r="C29" s="8" t="str">
        <f>INDEX(Table2[KET],MATCH(ROW()-1,Table2[//]))</f>
        <v>1200 pc</v>
      </c>
    </row>
    <row r="30" spans="1:3">
      <c r="A30" s="6" t="str">
        <f>INDEX(Table2[NAMA BARANG],MATCH(ROW()-1,Table2[//]))</f>
        <v>Address Magnit Hk B-5372 Wrn</v>
      </c>
      <c r="B30" s="7">
        <f>INDEX(Table2[TT],MATCH(ROW()-1,Table2[//]))</f>
        <v>6</v>
      </c>
      <c r="C30" s="8" t="str">
        <f>INDEX(Table2[KET],MATCH(ROW()-1,Table2[//]))</f>
        <v>500 pc</v>
      </c>
    </row>
    <row r="31" spans="1:3">
      <c r="A31" s="6" t="str">
        <f>INDEX(Table2[NAMA BARANG],MATCH(ROW()-1,Table2[//]))</f>
        <v>Address Magnit Kcl WTP</v>
      </c>
      <c r="B31" s="7">
        <f>INDEX(Table2[TT],MATCH(ROW()-1,Table2[//]))</f>
        <v>2</v>
      </c>
      <c r="C31" s="8" t="str">
        <f>INDEX(Table2[KET],MATCH(ROW()-1,Table2[//]))</f>
        <v>120 ls</v>
      </c>
    </row>
    <row r="32" spans="1:3">
      <c r="A32" s="6" t="str">
        <f>INDEX(Table2[NAMA BARANG],MATCH(ROW()-1,Table2[//]))</f>
        <v>Address Magnit Pkc (lie) Kcl(5)/ Tg(5)</v>
      </c>
      <c r="B32" s="7">
        <f>INDEX(Table2[TT],MATCH(ROW()-1,Table2[//]))</f>
        <v>10</v>
      </c>
      <c r="C32" s="8" t="str">
        <f>INDEX(Table2[KET],MATCH(ROW()-1,Table2[//]))</f>
        <v>120 ls</v>
      </c>
    </row>
    <row r="33" spans="1:3">
      <c r="A33" s="6" t="str">
        <f>INDEX(Table2[NAMA BARANG],MATCH(ROW()-1,Table2[//]))</f>
        <v>Address Magnit Pkc Bsr (lie)</v>
      </c>
      <c r="B33" s="7">
        <f>INDEX(Table2[TT],MATCH(ROW()-1,Table2[//]))</f>
        <v>9</v>
      </c>
      <c r="C33" s="8" t="str">
        <f>INDEX(Table2[KET],MATCH(ROW()-1,Table2[//]))</f>
        <v>96 ls</v>
      </c>
    </row>
    <row r="34" spans="1:3">
      <c r="A34" s="6" t="str">
        <f>INDEX(Table2[NAMA BARANG],MATCH(ROW()-1,Table2[//]))</f>
        <v>Address Magnit Pkc Bsr (mmas)</v>
      </c>
      <c r="B34" s="7">
        <f>INDEX(Table2[TT],MATCH(ROW()-1,Table2[//]))</f>
        <v>1</v>
      </c>
      <c r="C34" s="8" t="str">
        <f>INDEX(Table2[KET],MATCH(ROW()-1,Table2[//]))</f>
        <v>1000 pc</v>
      </c>
    </row>
    <row r="35" spans="1:3">
      <c r="A35" s="6" t="str">
        <f>INDEX(Table2[NAMA BARANG],MATCH(ROW()-1,Table2[//]))</f>
        <v>Address Magnit Tal Hk(3)/ BR(2) Bsr</v>
      </c>
      <c r="B35" s="7">
        <f>INDEX(Table2[TT],MATCH(ROW()-1,Table2[//]))</f>
        <v>5</v>
      </c>
      <c r="C35" s="8" t="str">
        <f>INDEX(Table2[KET],MATCH(ROW()-1,Table2[//]))</f>
        <v>60 ls</v>
      </c>
    </row>
    <row r="36" spans="1:3">
      <c r="A36" s="6" t="str">
        <f>INDEX(Table2[NAMA BARANG],MATCH(ROW()-1,Table2[//]))</f>
        <v>Address Magnit Tam Hk(6)/ DNY(4)/ BR(6) Bsr</v>
      </c>
      <c r="B36" s="7">
        <f>INDEX(Table2[TT],MATCH(ROW()-1,Table2[//]))</f>
        <v>16</v>
      </c>
      <c r="C36" s="8" t="str">
        <f>INDEX(Table2[KET],MATCH(ROW()-1,Table2[//]))</f>
        <v>60 ls</v>
      </c>
    </row>
    <row r="37" spans="1:3">
      <c r="A37" s="6" t="str">
        <f>INDEX(Table2[NAMA BARANG],MATCH(ROW()-1,Table2[//]))</f>
        <v>Address Magnit Tg WTP</v>
      </c>
      <c r="B37" s="7">
        <f>INDEX(Table2[TT],MATCH(ROW()-1,Table2[//]))</f>
        <v>1</v>
      </c>
      <c r="C37" s="8" t="str">
        <f>INDEX(Table2[KET],MATCH(ROW()-1,Table2[//]))</f>
        <v>120 ls</v>
      </c>
    </row>
    <row r="38" spans="1:3">
      <c r="A38" s="6" t="str">
        <f>INDEX(Table2[NAMA BARANG],MATCH(ROW()-1,Table2[//]))</f>
        <v>Address Telp Mmoro A-060/ 8016(1)/ A-062/ 8012(1)</v>
      </c>
      <c r="B38" s="7">
        <f>INDEX(Table2[TT],MATCH(ROW()-1,Table2[//]))</f>
        <v>2</v>
      </c>
      <c r="C38" s="8" t="str">
        <f>INDEX(Table2[KET],MATCH(ROW()-1,Table2[//]))</f>
        <v>90 ls</v>
      </c>
    </row>
    <row r="39" spans="1:3">
      <c r="A39" s="6" t="str">
        <f>INDEX(Table2[NAMA BARANG],MATCH(ROW()-1,Table2[//]))</f>
        <v>Agenda 082/ 90k no 8390</v>
      </c>
      <c r="B39" s="7">
        <f>INDEX(Table2[TT],MATCH(ROW()-1,Table2[//]))</f>
        <v>2</v>
      </c>
      <c r="C39" s="8" t="str">
        <f>INDEX(Table2[KET],MATCH(ROW()-1,Table2[//]))</f>
        <v>380 pc</v>
      </c>
    </row>
    <row r="40" spans="1:3">
      <c r="A40" s="6" t="str">
        <f>INDEX(Table2[NAMA BARANG],MATCH(ROW()-1,Table2[//]))</f>
        <v>Agenda 22k (BA 22k)</v>
      </c>
      <c r="B40" s="7">
        <f>INDEX(Table2[TT],MATCH(ROW()-1,Table2[//]))</f>
        <v>1</v>
      </c>
      <c r="C40" s="8" t="str">
        <f>INDEX(Table2[KET],MATCH(ROW()-1,Table2[//]))</f>
        <v>160 pc</v>
      </c>
    </row>
    <row r="41" spans="1:3">
      <c r="A41" s="6" t="str">
        <f>INDEX(Table2[NAMA BARANG],MATCH(ROW()-1,Table2[//]))</f>
        <v>Agenda 2960</v>
      </c>
      <c r="B41" s="7">
        <f>INDEX(Table2[TT],MATCH(ROW()-1,Table2[//]))</f>
        <v>3</v>
      </c>
      <c r="C41" s="8">
        <f>INDEX(Table2[KET],MATCH(ROW()-1,Table2[//]))</f>
        <v>260</v>
      </c>
    </row>
    <row r="42" spans="1:3">
      <c r="A42" s="6" t="str">
        <f>INDEX(Table2[NAMA BARANG],MATCH(ROW()-1,Table2[//]))</f>
        <v>Agenda 32k (BA 32k) Kunci B</v>
      </c>
      <c r="B42" s="7">
        <f>INDEX(Table2[TT],MATCH(ROW()-1,Table2[//]))</f>
        <v>2</v>
      </c>
      <c r="C42" s="8" t="str">
        <f>INDEX(Table2[KET],MATCH(ROW()-1,Table2[//]))</f>
        <v>300 pc</v>
      </c>
    </row>
    <row r="43" spans="1:3">
      <c r="A43" s="6" t="str">
        <f>INDEX(Table2[NAMA BARANG],MATCH(ROW()-1,Table2[//]))</f>
        <v>Agenda 5212</v>
      </c>
      <c r="B43" s="7">
        <f>INDEX(Table2[TT],MATCH(ROW()-1,Table2[//]))</f>
        <v>1</v>
      </c>
      <c r="C43" s="8">
        <f>INDEX(Table2[KET],MATCH(ROW()-1,Table2[//]))</f>
        <v>0</v>
      </c>
    </row>
    <row r="44" spans="1:3">
      <c r="A44" s="6" t="str">
        <f>INDEX(Table2[NAMA BARANG],MATCH(ROW()-1,Table2[//]))</f>
        <v>Agenda 6212(3)/ 6213(1)</v>
      </c>
      <c r="B44" s="7">
        <f>INDEX(Table2[TT],MATCH(ROW()-1,Table2[//]))</f>
        <v>4</v>
      </c>
      <c r="C44" s="8" t="str">
        <f>INDEX(Table2[KET],MATCH(ROW()-1,Table2[//]))</f>
        <v>200 pc</v>
      </c>
    </row>
    <row r="45" spans="1:3">
      <c r="A45" s="6" t="str">
        <f>INDEX(Table2[NAMA BARANG],MATCH(ROW()-1,Table2[//]))</f>
        <v>Agenda Batik</v>
      </c>
      <c r="B45" s="7">
        <f>INDEX(Table2[TT],MATCH(ROW()-1,Table2[//]))</f>
        <v>2</v>
      </c>
      <c r="C45" s="8" t="str">
        <f>INDEX(Table2[KET],MATCH(ROW()-1,Table2[//]))</f>
        <v>100 pc</v>
      </c>
    </row>
    <row r="46" spans="1:3">
      <c r="A46" s="6" t="str">
        <f>INDEX(Table2[NAMA BARANG],MATCH(ROW()-1,Table2[//]))</f>
        <v>Agenda CK polos</v>
      </c>
      <c r="B46" s="7">
        <f>INDEX(Table2[TT],MATCH(ROW()-1,Table2[//]))</f>
        <v>5</v>
      </c>
      <c r="C46" s="8" t="str">
        <f>INDEX(Table2[KET],MATCH(ROW()-1,Table2[//]))</f>
        <v>120 pc</v>
      </c>
    </row>
    <row r="47" spans="1:3">
      <c r="A47" s="6" t="str">
        <f>INDEX(Table2[NAMA BARANG],MATCH(ROW()-1,Table2[//]))</f>
        <v>Agenda JB 2932</v>
      </c>
      <c r="B47" s="7">
        <f>INDEX(Table2[TT],MATCH(ROW()-1,Table2[//]))</f>
        <v>4</v>
      </c>
      <c r="C47" s="8" t="str">
        <f>INDEX(Table2[KET],MATCH(ROW()-1,Table2[//]))</f>
        <v>160 pc</v>
      </c>
    </row>
    <row r="48" spans="1:3">
      <c r="A48" s="6" t="str">
        <f>INDEX(Table2[NAMA BARANG],MATCH(ROW()-1,Table2[//]))</f>
        <v>Agenda JB 6132</v>
      </c>
      <c r="B48" s="7">
        <f>INDEX(Table2[TT],MATCH(ROW()-1,Table2[//]))</f>
        <v>1</v>
      </c>
      <c r="C48" s="8" t="str">
        <f>INDEX(Table2[KET],MATCH(ROW()-1,Table2[//]))</f>
        <v>160 pc</v>
      </c>
    </row>
    <row r="49" spans="1:3">
      <c r="A49" s="6" t="str">
        <f>INDEX(Table2[NAMA BARANG],MATCH(ROW()-1,Table2[//]))</f>
        <v>Agenda JB 6160/ 60k</v>
      </c>
      <c r="B49" s="7">
        <f>INDEX(Table2[TT],MATCH(ROW()-1,Table2[//]))</f>
        <v>1</v>
      </c>
      <c r="C49" s="8">
        <f>INDEX(Table2[KET],MATCH(ROW()-1,Table2[//]))</f>
        <v>254</v>
      </c>
    </row>
    <row r="50" spans="1:3">
      <c r="A50" s="6" t="str">
        <f>INDEX(Table2[NAMA BARANG],MATCH(ROW()-1,Table2[//]))</f>
        <v>Agenda kulit ular k</v>
      </c>
      <c r="B50" s="7">
        <f>INDEX(Table2[TT],MATCH(ROW()-1,Table2[//]))</f>
        <v>1</v>
      </c>
      <c r="C50" s="8" t="str">
        <f>INDEX(Table2[KET],MATCH(ROW()-1,Table2[//]))</f>
        <v>270 PC</v>
      </c>
    </row>
    <row r="51" spans="1:3">
      <c r="A51" s="6" t="str">
        <f>INDEX(Table2[NAMA BARANG],MATCH(ROW()-1,Table2[//]))</f>
        <v>Alphabet huruf ABC 8714</v>
      </c>
      <c r="B51" s="7">
        <f>INDEX(Table2[TT],MATCH(ROW()-1,Table2[//]))</f>
        <v>7</v>
      </c>
      <c r="C51" s="8" t="str">
        <f>INDEX(Table2[KET],MATCH(ROW()-1,Table2[//]))</f>
        <v>456 pc</v>
      </c>
    </row>
    <row r="52" spans="1:3">
      <c r="A52" s="6" t="str">
        <f>INDEX(Table2[NAMA BARANG],MATCH(ROW()-1,Table2[//]))</f>
        <v>Alphabet Huruf ABC 8715</v>
      </c>
      <c r="B52" s="7">
        <f>INDEX(Table2[TT],MATCH(ROW()-1,Table2[//]))</f>
        <v>7</v>
      </c>
      <c r="C52" s="8" t="str">
        <f>INDEX(Table2[KET],MATCH(ROW()-1,Table2[//]))</f>
        <v>456 pc</v>
      </c>
    </row>
    <row r="53" spans="1:3">
      <c r="A53" s="6" t="str">
        <f>INDEX(Table2[NAMA BARANG],MATCH(ROW()-1,Table2[//]))</f>
        <v>Alphabet Magnetic letter/ Huruf</v>
      </c>
      <c r="B53" s="7">
        <f>INDEX(Table2[TT],MATCH(ROW()-1,Table2[//]))</f>
        <v>21</v>
      </c>
      <c r="C53" s="8" t="str">
        <f>INDEX(Table2[KET],MATCH(ROW()-1,Table2[//]))</f>
        <v>400 pc</v>
      </c>
    </row>
    <row r="54" spans="1:3">
      <c r="A54" s="6" t="str">
        <f>INDEX(Table2[NAMA BARANG],MATCH(ROW()-1,Table2[//]))</f>
        <v>Alphabet Magnetic number/ Angka</v>
      </c>
      <c r="B54" s="7">
        <f>INDEX(Table2[TT],MATCH(ROW()-1,Table2[//]))</f>
        <v>25</v>
      </c>
      <c r="C54" s="8" t="str">
        <f>INDEX(Table2[KET],MATCH(ROW()-1,Table2[//]))</f>
        <v>400 pc</v>
      </c>
    </row>
    <row r="55" spans="1:3">
      <c r="A55" s="6" t="str">
        <f>INDEX(Table2[NAMA BARANG],MATCH(ROW()-1,Table2[//]))</f>
        <v>Alphabet magnit Angka Ak 18/ 026</v>
      </c>
      <c r="B55" s="7">
        <f>INDEX(Table2[TT],MATCH(ROW()-1,Table2[//]))</f>
        <v>17</v>
      </c>
      <c r="C55" s="8" t="str">
        <f>INDEX(Table2[KET],MATCH(ROW()-1,Table2[//]))</f>
        <v>400 pc</v>
      </c>
    </row>
    <row r="56" spans="1:3">
      <c r="A56" s="6" t="str">
        <f>INDEX(Table2[NAMA BARANG],MATCH(ROW()-1,Table2[//]))</f>
        <v>Alphabet magnit Huruf Ak 17/ 005</v>
      </c>
      <c r="B56" s="7">
        <f>INDEX(Table2[TT],MATCH(ROW()-1,Table2[//]))</f>
        <v>19</v>
      </c>
      <c r="C56" s="8" t="str">
        <f>INDEX(Table2[KET],MATCH(ROW()-1,Table2[//]))</f>
        <v>400 pc</v>
      </c>
    </row>
    <row r="57" spans="1:3">
      <c r="A57" s="6" t="str">
        <f>INDEX(Table2[NAMA BARANG],MATCH(ROW()-1,Table2[//]))</f>
        <v>Amplop BE 55</v>
      </c>
      <c r="B57" s="7">
        <f>INDEX(Table2[TT],MATCH(ROW()-1,Table2[//]))</f>
        <v>4</v>
      </c>
      <c r="C57" s="8" t="str">
        <f>INDEX(Table2[KET],MATCH(ROW()-1,Table2[//]))</f>
        <v>40 ls</v>
      </c>
    </row>
    <row r="58" spans="1:3">
      <c r="A58" s="6" t="str">
        <f>INDEX(Table2[NAMA BARANG],MATCH(ROW()-1,Table2[//]))</f>
        <v>Amplop Data BT 53</v>
      </c>
      <c r="B58" s="7">
        <f>INDEX(Table2[TT],MATCH(ROW()-1,Table2[//]))</f>
        <v>3</v>
      </c>
      <c r="C58" s="8" t="str">
        <f>INDEX(Table2[KET],MATCH(ROW()-1,Table2[//]))</f>
        <v>50 ls</v>
      </c>
    </row>
    <row r="59" spans="1:3">
      <c r="A59" s="6" t="str">
        <f>INDEX(Table2[NAMA BARANG],MATCH(ROW()-1,Table2[//]))</f>
        <v>Amplop data gasta GD 57</v>
      </c>
      <c r="B59" s="7">
        <f>INDEX(Table2[TT],MATCH(ROW()-1,Table2[//]))</f>
        <v>2</v>
      </c>
      <c r="C59" s="8">
        <f>INDEX(Table2[KET],MATCH(ROW()-1,Table2[//]))</f>
        <v>240</v>
      </c>
    </row>
    <row r="60" spans="1:3">
      <c r="A60" s="6" t="str">
        <f>INDEX(Table2[NAMA BARANG],MATCH(ROW()-1,Table2[//]))</f>
        <v>Amplop Data microtop CF 57</v>
      </c>
      <c r="B60" s="7">
        <f>INDEX(Table2[TT],MATCH(ROW()-1,Table2[//]))</f>
        <v>2</v>
      </c>
      <c r="C60" s="8" t="str">
        <f>INDEX(Table2[KET],MATCH(ROW()-1,Table2[//]))</f>
        <v>240 pc</v>
      </c>
    </row>
    <row r="61" spans="1:3">
      <c r="A61" s="6" t="str">
        <f>INDEX(Table2[NAMA BARANG],MATCH(ROW()-1,Table2[//]))</f>
        <v>Amplop Data Tesla TS 55 batik</v>
      </c>
      <c r="B61" s="7">
        <f>INDEX(Table2[TT],MATCH(ROW()-1,Table2[//]))</f>
        <v>3</v>
      </c>
      <c r="C61" s="8" t="str">
        <f>INDEX(Table2[KET],MATCH(ROW()-1,Table2[//]))</f>
        <v>50 ls</v>
      </c>
    </row>
    <row r="62" spans="1:3">
      <c r="A62" s="6" t="str">
        <f>INDEX(Table2[NAMA BARANG],MATCH(ROW()-1,Table2[//]))</f>
        <v>Amplop Data/ Map gasta GF56</v>
      </c>
      <c r="B62" s="7">
        <f>INDEX(Table2[TT],MATCH(ROW()-1,Table2[//]))</f>
        <v>2</v>
      </c>
      <c r="C62" s="8">
        <f>INDEX(Table2[KET],MATCH(ROW()-1,Table2[//]))</f>
        <v>0</v>
      </c>
    </row>
    <row r="63" spans="1:3">
      <c r="A63" s="6" t="str">
        <f>INDEX(Table2[NAMA BARANG],MATCH(ROW()-1,Table2[//]))</f>
        <v>Amplop F54</v>
      </c>
      <c r="B63" s="7">
        <f>INDEX(Table2[TT],MATCH(ROW()-1,Table2[//]))</f>
        <v>2</v>
      </c>
      <c r="C63" s="8" t="str">
        <f>INDEX(Table2[KET],MATCH(ROW()-1,Table2[//]))</f>
        <v>80 ls</v>
      </c>
    </row>
    <row r="64" spans="1:3">
      <c r="A64" s="6" t="str">
        <f>INDEX(Table2[NAMA BARANG],MATCH(ROW()-1,Table2[//]))</f>
        <v>Amplop gasta CE 56</v>
      </c>
      <c r="B64" s="7">
        <f>INDEX(Table2[TT],MATCH(ROW()-1,Table2[//]))</f>
        <v>2</v>
      </c>
      <c r="C64" s="8" t="str">
        <f>INDEX(Table2[KET],MATCH(ROW()-1,Table2[//]))</f>
        <v>360 ls</v>
      </c>
    </row>
    <row r="65" spans="1:3">
      <c r="A65" s="6" t="str">
        <f>INDEX(Table2[NAMA BARANG],MATCH(ROW()-1,Table2[//]))</f>
        <v>Amplop gasta FC 56</v>
      </c>
      <c r="B65" s="7">
        <f>INDEX(Table2[TT],MATCH(ROW()-1,Table2[//]))</f>
        <v>3</v>
      </c>
      <c r="C65" s="8" t="str">
        <f>INDEX(Table2[KET],MATCH(ROW()-1,Table2[//]))</f>
        <v>30 ls</v>
      </c>
    </row>
    <row r="66" spans="1:3">
      <c r="A66" s="6" t="str">
        <f>INDEX(Table2[NAMA BARANG],MATCH(ROW()-1,Table2[//]))</f>
        <v>Amplop gasta GD 56</v>
      </c>
      <c r="B66" s="7">
        <f>INDEX(Table2[TT],MATCH(ROW()-1,Table2[//]))</f>
        <v>1</v>
      </c>
      <c r="C66" s="8">
        <f>INDEX(Table2[KET],MATCH(ROW()-1,Table2[//]))</f>
        <v>360</v>
      </c>
    </row>
    <row r="67" spans="1:3">
      <c r="A67" s="6" t="str">
        <f>INDEX(Table2[NAMA BARANG],MATCH(ROW()-1,Table2[//]))</f>
        <v>Amplop hutang piutang</v>
      </c>
      <c r="B67" s="7">
        <f>INDEX(Table2[TT],MATCH(ROW()-1,Table2[//]))</f>
        <v>9</v>
      </c>
      <c r="C67" s="8">
        <f>INDEX(Table2[KET],MATCH(ROW()-1,Table2[//]))</f>
        <v>500</v>
      </c>
    </row>
    <row r="68" spans="1:3">
      <c r="A68" s="6" t="str">
        <f>INDEX(Table2[NAMA BARANG],MATCH(ROW()-1,Table2[//]))</f>
        <v>Amplop KD 865/ B5</v>
      </c>
      <c r="B68" s="7">
        <f>INDEX(Table2[TT],MATCH(ROW()-1,Table2[//]))</f>
        <v>4</v>
      </c>
      <c r="C68" s="8" t="str">
        <f>INDEX(Table2[KET],MATCH(ROW()-1,Table2[//]))</f>
        <v>40 ls</v>
      </c>
    </row>
    <row r="69" spans="1:3">
      <c r="A69" s="6" t="str">
        <f>INDEX(Table2[NAMA BARANG],MATCH(ROW()-1,Table2[//]))</f>
        <v>Amplop microtop data F53</v>
      </c>
      <c r="B69" s="7">
        <f>INDEX(Table2[TT],MATCH(ROW()-1,Table2[//]))</f>
        <v>1</v>
      </c>
      <c r="C69" s="8" t="str">
        <f>INDEX(Table2[KET],MATCH(ROW()-1,Table2[//]))</f>
        <v>100 ls</v>
      </c>
    </row>
    <row r="70" spans="1:3">
      <c r="A70" s="6" t="str">
        <f>INDEX(Table2[NAMA BARANG],MATCH(ROW()-1,Table2[//]))</f>
        <v>Amplop polos 307 Tali</v>
      </c>
      <c r="B70" s="7">
        <f>INDEX(Table2[TT],MATCH(ROW()-1,Table2[//]))</f>
        <v>1</v>
      </c>
      <c r="C70" s="8" t="str">
        <f>INDEX(Table2[KET],MATCH(ROW()-1,Table2[//]))</f>
        <v>1200 bh</v>
      </c>
    </row>
    <row r="71" spans="1:3">
      <c r="A71" s="6" t="str">
        <f>INDEX(Table2[NAMA BARANG],MATCH(ROW()-1,Table2[//]))</f>
        <v>Amplop/ Data envelope DE A4</v>
      </c>
      <c r="B71" s="7">
        <f>INDEX(Table2[TT],MATCH(ROW()-1,Table2[//]))</f>
        <v>4</v>
      </c>
      <c r="C71" s="8" t="str">
        <f>INDEX(Table2[KET],MATCH(ROW()-1,Table2[//]))</f>
        <v>576 pc</v>
      </c>
    </row>
    <row r="72" spans="1:3">
      <c r="A72" s="6" t="str">
        <f>INDEX(Table2[NAMA BARANG],MATCH(ROW()-1,Table2[//]))</f>
        <v>Amplop/ map Data FC 53</v>
      </c>
      <c r="B72" s="7">
        <f>INDEX(Table2[TT],MATCH(ROW()-1,Table2[//]))</f>
        <v>3</v>
      </c>
      <c r="C72" s="8" t="str">
        <f>INDEX(Table2[KET],MATCH(ROW()-1,Table2[//]))</f>
        <v>600 pc</v>
      </c>
    </row>
    <row r="73" spans="1:3">
      <c r="A73" s="6" t="str">
        <f>INDEX(Table2[NAMA BARANG],MATCH(ROW()-1,Table2[//]))</f>
        <v>Amplop/ map Data microtop KD 861</v>
      </c>
      <c r="B73" s="7">
        <f>INDEX(Table2[TT],MATCH(ROW()-1,Table2[//]))</f>
        <v>9</v>
      </c>
      <c r="C73" s="8" t="str">
        <f>INDEX(Table2[KET],MATCH(ROW()-1,Table2[//]))</f>
        <v>50 ls</v>
      </c>
    </row>
    <row r="74" spans="1:3">
      <c r="A74" s="6" t="str">
        <f>INDEX(Table2[NAMA BARANG],MATCH(ROW()-1,Table2[//]))</f>
        <v>Amplop/ map gasta BM 53</v>
      </c>
      <c r="B74" s="7">
        <f>INDEX(Table2[TT],MATCH(ROW()-1,Table2[//]))</f>
        <v>5</v>
      </c>
      <c r="C74" s="8" t="str">
        <f>INDEX(Table2[KET],MATCH(ROW()-1,Table2[//]))</f>
        <v>600 pc</v>
      </c>
    </row>
    <row r="75" spans="1:3">
      <c r="A75" s="6" t="str">
        <f>INDEX(Table2[NAMA BARANG],MATCH(ROW()-1,Table2[//]))</f>
        <v>Amplop/ map gasta BM 56</v>
      </c>
      <c r="B75" s="7">
        <f>INDEX(Table2[TT],MATCH(ROW()-1,Table2[//]))</f>
        <v>3</v>
      </c>
      <c r="C75" s="8" t="str">
        <f>INDEX(Table2[KET],MATCH(ROW()-1,Table2[//]))</f>
        <v>360 pc</v>
      </c>
    </row>
    <row r="76" spans="1:3">
      <c r="A76" s="6" t="str">
        <f>INDEX(Table2[NAMA BARANG],MATCH(ROW()-1,Table2[//]))</f>
        <v>Amplop/ map gasta CF 56</v>
      </c>
      <c r="B76" s="7">
        <f>INDEX(Table2[TT],MATCH(ROW()-1,Table2[//]))</f>
        <v>1</v>
      </c>
      <c r="C76" s="8" t="str">
        <f>INDEX(Table2[KET],MATCH(ROW()-1,Table2[//]))</f>
        <v>360 pc</v>
      </c>
    </row>
    <row r="77" spans="1:3">
      <c r="A77" s="6" t="str">
        <f>INDEX(Table2[NAMA BARANG],MATCH(ROW()-1,Table2[//]))</f>
        <v>Amplop/ map Tesla batik BT 53 S</v>
      </c>
      <c r="B77" s="7">
        <f>INDEX(Table2[TT],MATCH(ROW()-1,Table2[//]))</f>
        <v>2</v>
      </c>
      <c r="C77" s="8" t="str">
        <f>INDEX(Table2[KET],MATCH(ROW()-1,Table2[//]))</f>
        <v>660 pc</v>
      </c>
    </row>
    <row r="78" spans="1:3">
      <c r="A78" s="6" t="str">
        <f>INDEX(Table2[NAMA BARANG],MATCH(ROW()-1,Table2[//]))</f>
        <v>Asahan 006 Ikan (48)</v>
      </c>
      <c r="B78" s="7">
        <f>INDEX(Table2[TT],MATCH(ROW()-1,Table2[//]))</f>
        <v>2</v>
      </c>
      <c r="C78" s="8" t="str">
        <f>INDEX(Table2[KET],MATCH(ROW()-1,Table2[//]))</f>
        <v>1440 pc</v>
      </c>
    </row>
    <row r="79" spans="1:3">
      <c r="A79" s="6" t="str">
        <f>INDEX(Table2[NAMA BARANG],MATCH(ROW()-1,Table2[//]))</f>
        <v>Asahan 101-103 PH (1x24)</v>
      </c>
      <c r="B79" s="7">
        <f>INDEX(Table2[TT],MATCH(ROW()-1,Table2[//]))</f>
        <v>8</v>
      </c>
      <c r="C79" s="8" t="str">
        <f>INDEX(Table2[KET],MATCH(ROW()-1,Table2[//]))</f>
        <v>48 box</v>
      </c>
    </row>
    <row r="80" spans="1:3">
      <c r="A80" s="6" t="str">
        <f>INDEX(Table2[NAMA BARANG],MATCH(ROW()-1,Table2[//]))</f>
        <v>Asahan 18106</v>
      </c>
      <c r="B80" s="7">
        <f>INDEX(Table2[TT],MATCH(ROW()-1,Table2[//]))</f>
        <v>1</v>
      </c>
      <c r="C80" s="8" t="str">
        <f>INDEX(Table2[KET],MATCH(ROW()-1,Table2[//]))</f>
        <v>96 PCS</v>
      </c>
    </row>
    <row r="81" spans="1:3">
      <c r="A81" s="6" t="str">
        <f>INDEX(Table2[NAMA BARANG],MATCH(ROW()-1,Table2[//]))</f>
        <v>Asahan 18107</v>
      </c>
      <c r="B81" s="7">
        <f>INDEX(Table2[TT],MATCH(ROW()-1,Table2[//]))</f>
        <v>1</v>
      </c>
      <c r="C81" s="8" t="str">
        <f>INDEX(Table2[KET],MATCH(ROW()-1,Table2[//]))</f>
        <v>96 pc</v>
      </c>
    </row>
    <row r="82" spans="1:3">
      <c r="A82" s="6" t="str">
        <f>INDEX(Table2[NAMA BARANG],MATCH(ROW()-1,Table2[//]))</f>
        <v>Asahan 20160 (42)</v>
      </c>
      <c r="B82" s="7">
        <f>INDEX(Table2[TT],MATCH(ROW()-1,Table2[//]))</f>
        <v>2</v>
      </c>
      <c r="C82" s="8" t="str">
        <f>INDEX(Table2[KET],MATCH(ROW()-1,Table2[//]))</f>
        <v>36 box</v>
      </c>
    </row>
    <row r="83" spans="1:3">
      <c r="A83" s="6" t="str">
        <f>INDEX(Table2[NAMA BARANG],MATCH(ROW()-1,Table2[//]))</f>
        <v>Asahan 3006 pesawat (45)</v>
      </c>
      <c r="B83" s="7">
        <f>INDEX(Table2[TT],MATCH(ROW()-1,Table2[//]))</f>
        <v>2</v>
      </c>
      <c r="C83" s="8" t="str">
        <f>INDEX(Table2[KET],MATCH(ROW()-1,Table2[//]))</f>
        <v>48 pot</v>
      </c>
    </row>
    <row r="84" spans="1:3">
      <c r="A84" s="6" t="str">
        <f>INDEX(Table2[NAMA BARANG],MATCH(ROW()-1,Table2[//]))</f>
        <v>Asahan 346 (48)</v>
      </c>
      <c r="B84" s="7">
        <f>INDEX(Table2[TT],MATCH(ROW()-1,Table2[//]))</f>
        <v>16</v>
      </c>
      <c r="C84" s="8" t="str">
        <f>INDEX(Table2[KET],MATCH(ROW()-1,Table2[//]))</f>
        <v>90 box</v>
      </c>
    </row>
    <row r="85" spans="1:3">
      <c r="A85" s="6" t="str">
        <f>INDEX(Table2[NAMA BARANG],MATCH(ROW()-1,Table2[//]))</f>
        <v>Asahan 3852 (12)</v>
      </c>
      <c r="B85" s="7">
        <f>INDEX(Table2[TT],MATCH(ROW()-1,Table2[//]))</f>
        <v>3</v>
      </c>
      <c r="C85" s="8" t="str">
        <f>INDEX(Table2[KET],MATCH(ROW()-1,Table2[//]))</f>
        <v>64 box</v>
      </c>
    </row>
    <row r="86" spans="1:3">
      <c r="A86" s="6" t="str">
        <f>INDEX(Table2[NAMA BARANG],MATCH(ROW()-1,Table2[//]))</f>
        <v>Asahan 387 Hipo</v>
      </c>
      <c r="B86" s="7">
        <f>INDEX(Table2[TT],MATCH(ROW()-1,Table2[//]))</f>
        <v>8</v>
      </c>
      <c r="C86" s="8" t="str">
        <f>INDEX(Table2[KET],MATCH(ROW()-1,Table2[//]))</f>
        <v>1440 pc</v>
      </c>
    </row>
    <row r="87" spans="1:3">
      <c r="A87" s="6" t="str">
        <f>INDEX(Table2[NAMA BARANG],MATCH(ROW()-1,Table2[//]))</f>
        <v>Asahan 3in1 3281 Frozen lancip</v>
      </c>
      <c r="B87" s="7">
        <f>INDEX(Table2[TT],MATCH(ROW()-1,Table2[//]))</f>
        <v>14</v>
      </c>
      <c r="C87" s="8" t="str">
        <f>INDEX(Table2[KET],MATCH(ROW()-1,Table2[//]))</f>
        <v>144 ls</v>
      </c>
    </row>
    <row r="88" spans="1:3">
      <c r="A88" s="6" t="str">
        <f>INDEX(Table2[NAMA BARANG],MATCH(ROW()-1,Table2[//]))</f>
        <v>Asahan 51102</v>
      </c>
      <c r="B88" s="7">
        <f>INDEX(Table2[TT],MATCH(ROW()-1,Table2[//]))</f>
        <v>2</v>
      </c>
      <c r="C88" s="8">
        <f>INDEX(Table2[KET],MATCH(ROW()-1,Table2[//]))</f>
        <v>0</v>
      </c>
    </row>
    <row r="89" spans="1:3">
      <c r="A89" s="6" t="str">
        <f>INDEX(Table2[NAMA BARANG],MATCH(ROW()-1,Table2[//]))</f>
        <v>Asahan 601</v>
      </c>
      <c r="B89" s="7">
        <f>INDEX(Table2[TT],MATCH(ROW()-1,Table2[//]))</f>
        <v>9</v>
      </c>
      <c r="C89" s="8">
        <f>INDEX(Table2[KET],MATCH(ROW()-1,Table2[//]))</f>
        <v>96</v>
      </c>
    </row>
    <row r="90" spans="1:3">
      <c r="A90" s="6" t="str">
        <f>INDEX(Table2[NAMA BARANG],MATCH(ROW()-1,Table2[//]))</f>
        <v>Asahan 62 2169 (48)</v>
      </c>
      <c r="B90" s="7">
        <f>INDEX(Table2[TT],MATCH(ROW()-1,Table2[//]))</f>
        <v>3</v>
      </c>
      <c r="C90" s="8" t="str">
        <f>INDEX(Table2[KET],MATCH(ROW()-1,Table2[//]))</f>
        <v>96 box</v>
      </c>
    </row>
    <row r="91" spans="1:3">
      <c r="A91" s="6" t="str">
        <f>INDEX(Table2[NAMA BARANG],MATCH(ROW()-1,Table2[//]))</f>
        <v>Asahan 653</v>
      </c>
      <c r="B91" s="7">
        <f>INDEX(Table2[TT],MATCH(ROW()-1,Table2[//]))</f>
        <v>4</v>
      </c>
      <c r="C91" s="8" t="str">
        <f>INDEX(Table2[KET],MATCH(ROW()-1,Table2[//]))</f>
        <v>1152 pc</v>
      </c>
    </row>
    <row r="92" spans="1:3">
      <c r="A92" s="6" t="str">
        <f>INDEX(Table2[NAMA BARANG],MATCH(ROW()-1,Table2[//]))</f>
        <v>Asahan 6611 6619/ 2pc (27)</v>
      </c>
      <c r="B92" s="7">
        <f>INDEX(Table2[TT],MATCH(ROW()-1,Table2[//]))</f>
        <v>2</v>
      </c>
      <c r="C92" s="8" t="str">
        <f>INDEX(Table2[KET],MATCH(ROW()-1,Table2[//]))</f>
        <v>60 box</v>
      </c>
    </row>
    <row r="93" spans="1:3">
      <c r="A93" s="6" t="str">
        <f>INDEX(Table2[NAMA BARANG],MATCH(ROW()-1,Table2[//]))</f>
        <v>Asahan 7528 botol</v>
      </c>
      <c r="B93" s="7">
        <f>INDEX(Table2[TT],MATCH(ROW()-1,Table2[//]))</f>
        <v>4</v>
      </c>
      <c r="C93" s="8" t="str">
        <f>INDEX(Table2[KET],MATCH(ROW()-1,Table2[//]))</f>
        <v>24 botol</v>
      </c>
    </row>
    <row r="94" spans="1:3">
      <c r="A94" s="6" t="str">
        <f>INDEX(Table2[NAMA BARANG],MATCH(ROW()-1,Table2[//]))</f>
        <v>Asahan 859 Cangkir (12)</v>
      </c>
      <c r="B94" s="7">
        <f>INDEX(Table2[TT],MATCH(ROW()-1,Table2[//]))</f>
        <v>2</v>
      </c>
      <c r="C94" s="8" t="str">
        <f>INDEX(Table2[KET],MATCH(ROW()-1,Table2[//]))</f>
        <v>5 grs</v>
      </c>
    </row>
    <row r="95" spans="1:3">
      <c r="A95" s="6" t="str">
        <f>INDEX(Table2[NAMA BARANG],MATCH(ROW()-1,Table2[//]))</f>
        <v>Asahan 888 H (24)</v>
      </c>
      <c r="B95" s="7">
        <f>INDEX(Table2[TT],MATCH(ROW()-1,Table2[//]))</f>
        <v>1</v>
      </c>
      <c r="C95" s="8" t="str">
        <f>INDEX(Table2[KET],MATCH(ROW()-1,Table2[//]))</f>
        <v>60 box</v>
      </c>
    </row>
    <row r="96" spans="1:3">
      <c r="A96" s="6" t="str">
        <f>INDEX(Table2[NAMA BARANG],MATCH(ROW()-1,Table2[//]))</f>
        <v>Asahan 888 K(3)</v>
      </c>
      <c r="B96" s="7">
        <f>INDEX(Table2[TT],MATCH(ROW()-1,Table2[//]))</f>
        <v>3</v>
      </c>
      <c r="C96" s="8" t="str">
        <f>INDEX(Table2[KET],MATCH(ROW()-1,Table2[//]))</f>
        <v>60 box</v>
      </c>
    </row>
    <row r="97" spans="1:3">
      <c r="A97" s="6" t="str">
        <f>INDEX(Table2[NAMA BARANG],MATCH(ROW()-1,Table2[//]))</f>
        <v>Asahan 888E</v>
      </c>
      <c r="B97" s="7">
        <f>INDEX(Table2[TT],MATCH(ROW()-1,Table2[//]))</f>
        <v>1</v>
      </c>
      <c r="C97" s="8" t="str">
        <f>INDEX(Table2[KET],MATCH(ROW()-1,Table2[//]))</f>
        <v>60 box</v>
      </c>
    </row>
    <row r="98" spans="1:3">
      <c r="A98" s="6" t="str">
        <f>INDEX(Table2[NAMA BARANG],MATCH(ROW()-1,Table2[//]))</f>
        <v>Asahan 9102 bubble(24)</v>
      </c>
      <c r="B98" s="7">
        <f>INDEX(Table2[TT],MATCH(ROW()-1,Table2[//]))</f>
        <v>2</v>
      </c>
      <c r="C98" s="8" t="str">
        <f>INDEX(Table2[KET],MATCH(ROW()-1,Table2[//]))</f>
        <v>48 box</v>
      </c>
    </row>
    <row r="99" spans="1:3">
      <c r="A99" s="6" t="str">
        <f>INDEX(Table2[NAMA BARANG],MATCH(ROW()-1,Table2[//]))</f>
        <v>Asahan 9910(13)/ 9916(8) BLK</v>
      </c>
      <c r="B99" s="7">
        <f>INDEX(Table2[TT],MATCH(ROW()-1,Table2[//]))</f>
        <v>21</v>
      </c>
      <c r="C99" s="8" t="str">
        <f>INDEX(Table2[KET],MATCH(ROW()-1,Table2[//]))</f>
        <v>96 PCS</v>
      </c>
    </row>
    <row r="100" spans="1:3">
      <c r="A100" s="6" t="str">
        <f>INDEX(Table2[NAMA BARANG],MATCH(ROW()-1,Table2[//]))</f>
        <v>Asahan B 752 (1x24 pc)</v>
      </c>
      <c r="B100" s="7">
        <f>INDEX(Table2[TT],MATCH(ROW()-1,Table2[//]))</f>
        <v>6</v>
      </c>
      <c r="C100" s="8">
        <f>INDEX(Table2[KET],MATCH(ROW()-1,Table2[//]))</f>
        <v>0</v>
      </c>
    </row>
    <row r="101" spans="1:3">
      <c r="A101" s="6" t="str">
        <f>INDEX(Table2[NAMA BARANG],MATCH(ROW()-1,Table2[//]))</f>
        <v>Asahan Bear 839</v>
      </c>
      <c r="B101" s="7">
        <f>INDEX(Table2[TT],MATCH(ROW()-1,Table2[//]))</f>
        <v>7</v>
      </c>
      <c r="C101" s="8" t="str">
        <f>INDEX(Table2[KET],MATCH(ROW()-1,Table2[//]))</f>
        <v>48 ls</v>
      </c>
    </row>
    <row r="102" spans="1:3">
      <c r="A102" s="6" t="str">
        <f>INDEX(Table2[NAMA BARANG],MATCH(ROW()-1,Table2[//]))</f>
        <v>Asahan Bulat Disney 1083 3D (24)</v>
      </c>
      <c r="B102" s="7">
        <f>INDEX(Table2[TT],MATCH(ROW()-1,Table2[//]))</f>
        <v>4</v>
      </c>
      <c r="C102" s="8" t="str">
        <f>INDEX(Table2[KET],MATCH(ROW()-1,Table2[//]))</f>
        <v>48 box</v>
      </c>
    </row>
    <row r="103" spans="1:3">
      <c r="A103" s="6" t="str">
        <f>INDEX(Table2[NAMA BARANG],MATCH(ROW()-1,Table2[//]))</f>
        <v>Asahan Car mic color 351 (30)</v>
      </c>
      <c r="B103" s="7">
        <f>INDEX(Table2[TT],MATCH(ROW()-1,Table2[//]))</f>
        <v>2</v>
      </c>
      <c r="C103" s="8" t="str">
        <f>INDEX(Table2[KET],MATCH(ROW()-1,Table2[//]))</f>
        <v>120 ls</v>
      </c>
    </row>
    <row r="104" spans="1:3">
      <c r="A104" s="6" t="str">
        <f>INDEX(Table2[NAMA BARANG],MATCH(ROW()-1,Table2[//]))</f>
        <v>Asahan CC 215</v>
      </c>
      <c r="B104" s="7">
        <f>INDEX(Table2[TT],MATCH(ROW()-1,Table2[//]))</f>
        <v>1</v>
      </c>
      <c r="C104" s="8" t="str">
        <f>INDEX(Table2[KET],MATCH(ROW()-1,Table2[//]))</f>
        <v>144 set</v>
      </c>
    </row>
    <row r="105" spans="1:3">
      <c r="A105" s="6" t="str">
        <f>INDEX(Table2[NAMA BARANG],MATCH(ROW()-1,Table2[//]))</f>
        <v>Asahan Changli CL 161-2 Hole</v>
      </c>
      <c r="B105" s="7">
        <f>INDEX(Table2[TT],MATCH(ROW()-1,Table2[//]))</f>
        <v>1</v>
      </c>
      <c r="C105" s="8" t="str">
        <f>INDEX(Table2[KET],MATCH(ROW()-1,Table2[//]))</f>
        <v>1440 pc</v>
      </c>
    </row>
    <row r="106" spans="1:3">
      <c r="A106" s="6" t="str">
        <f>INDEX(Table2[NAMA BARANG],MATCH(ROW()-1,Table2[//]))</f>
        <v>Asahan CL 106</v>
      </c>
      <c r="B106" s="7">
        <f>INDEX(Table2[TT],MATCH(ROW()-1,Table2[//]))</f>
        <v>1</v>
      </c>
      <c r="C106" s="8" t="str">
        <f>INDEX(Table2[KET],MATCH(ROW()-1,Table2[//]))</f>
        <v>1152 pc</v>
      </c>
    </row>
    <row r="107" spans="1:3">
      <c r="A107" s="6" t="str">
        <f>INDEX(Table2[NAMA BARANG],MATCH(ROW()-1,Table2[//]))</f>
        <v>Asahan CL 135/ mini (72)</v>
      </c>
      <c r="B107" s="7">
        <f>INDEX(Table2[TT],MATCH(ROW()-1,Table2[//]))</f>
        <v>18</v>
      </c>
      <c r="C107" s="8" t="str">
        <f>INDEX(Table2[KET],MATCH(ROW()-1,Table2[//]))</f>
        <v>36 box</v>
      </c>
    </row>
    <row r="108" spans="1:3">
      <c r="A108" s="6" t="str">
        <f>INDEX(Table2[NAMA BARANG],MATCH(ROW()-1,Table2[//]))</f>
        <v>Asahan CL-113/2H 1x48</v>
      </c>
      <c r="B108" s="7">
        <f>INDEX(Table2[TT],MATCH(ROW()-1,Table2[//]))</f>
        <v>1</v>
      </c>
      <c r="C108" s="8" t="str">
        <f>INDEX(Table2[KET],MATCH(ROW()-1,Table2[//]))</f>
        <v>30 box</v>
      </c>
    </row>
    <row r="109" spans="1:3">
      <c r="A109" s="6" t="str">
        <f>INDEX(Table2[NAMA BARANG],MATCH(ROW()-1,Table2[//]))</f>
        <v>Asahan CLI - 4581 pinguin (24)</v>
      </c>
      <c r="B109" s="7">
        <f>INDEX(Table2[TT],MATCH(ROW()-1,Table2[//]))</f>
        <v>2</v>
      </c>
      <c r="C109" s="8" t="str">
        <f>INDEX(Table2[KET],MATCH(ROW()-1,Table2[//]))</f>
        <v>60 box</v>
      </c>
    </row>
    <row r="110" spans="1:3">
      <c r="A110" s="6" t="str">
        <f>INDEX(Table2[NAMA BARANG],MATCH(ROW()-1,Table2[//]))</f>
        <v>Asahan dinosaurus 8188</v>
      </c>
      <c r="B110" s="7">
        <f>INDEX(Table2[TT],MATCH(ROW()-1,Table2[//]))</f>
        <v>8</v>
      </c>
      <c r="C110" s="8" t="str">
        <f>INDEX(Table2[KET],MATCH(ROW()-1,Table2[//]))</f>
        <v>1728 pc</v>
      </c>
    </row>
    <row r="111" spans="1:3">
      <c r="A111" s="6" t="str">
        <f>INDEX(Table2[NAMA BARANG],MATCH(ROW()-1,Table2[//]))</f>
        <v>Asahan DMS 024</v>
      </c>
      <c r="B111" s="7">
        <f>INDEX(Table2[TT],MATCH(ROW()-1,Table2[//]))</f>
        <v>1</v>
      </c>
      <c r="C111" s="8" t="str">
        <f>INDEX(Table2[KET],MATCH(ROW()-1,Table2[//]))</f>
        <v>1152 pc</v>
      </c>
    </row>
    <row r="112" spans="1:3">
      <c r="A112" s="6" t="str">
        <f>INDEX(Table2[NAMA BARANG],MATCH(ROW()-1,Table2[//]))</f>
        <v>Asahan DMS 030(36)</v>
      </c>
      <c r="B112" s="7">
        <f>INDEX(Table2[TT],MATCH(ROW()-1,Table2[//]))</f>
        <v>10</v>
      </c>
      <c r="C112" s="8" t="str">
        <f>INDEX(Table2[KET],MATCH(ROW()-1,Table2[//]))</f>
        <v>48 box</v>
      </c>
    </row>
    <row r="113" spans="1:3">
      <c r="A113" s="6" t="str">
        <f>INDEX(Table2[NAMA BARANG],MATCH(ROW()-1,Table2[//]))</f>
        <v>Asahan DMS 038</v>
      </c>
      <c r="B113" s="7">
        <f>INDEX(Table2[TT],MATCH(ROW()-1,Table2[//]))</f>
        <v>10</v>
      </c>
      <c r="C113" s="8" t="str">
        <f>INDEX(Table2[KET],MATCH(ROW()-1,Table2[//]))</f>
        <v>1152 pc</v>
      </c>
    </row>
    <row r="114" spans="1:3">
      <c r="A114" s="6" t="str">
        <f>INDEX(Table2[NAMA BARANG],MATCH(ROW()-1,Table2[//]))</f>
        <v>Asahan DY - 358 HP (1x48)</v>
      </c>
      <c r="B114" s="7">
        <f>INDEX(Table2[TT],MATCH(ROW()-1,Table2[//]))</f>
        <v>13</v>
      </c>
      <c r="C114" s="8" t="str">
        <f>INDEX(Table2[KET],MATCH(ROW()-1,Table2[//]))</f>
        <v>24 box</v>
      </c>
    </row>
    <row r="115" spans="1:3">
      <c r="A115" s="6" t="str">
        <f>INDEX(Table2[NAMA BARANG],MATCH(ROW()-1,Table2[//]))</f>
        <v>Asahan FA 15003 (36)</v>
      </c>
      <c r="B115" s="7">
        <f>INDEX(Table2[TT],MATCH(ROW()-1,Table2[//]))</f>
        <v>6</v>
      </c>
      <c r="C115" s="8" t="str">
        <f>INDEX(Table2[KET],MATCH(ROW()-1,Table2[//]))</f>
        <v>120 tabung</v>
      </c>
    </row>
    <row r="116" spans="1:3">
      <c r="A116" s="6" t="str">
        <f>INDEX(Table2[NAMA BARANG],MATCH(ROW()-1,Table2[//]))</f>
        <v>Asahan FA 1618-24</v>
      </c>
      <c r="B116" s="7">
        <f>INDEX(Table2[TT],MATCH(ROW()-1,Table2[//]))</f>
        <v>2</v>
      </c>
      <c r="C116" s="8" t="str">
        <f>INDEX(Table2[KET],MATCH(ROW()-1,Table2[//]))</f>
        <v>72 Tabung</v>
      </c>
    </row>
    <row r="117" spans="1:3">
      <c r="A117" s="6" t="str">
        <f>INDEX(Table2[NAMA BARANG],MATCH(ROW()-1,Table2[//]))</f>
        <v>Asahan FC - 2258 Otopet</v>
      </c>
      <c r="B117" s="7">
        <f>INDEX(Table2[TT],MATCH(ROW()-1,Table2[//]))</f>
        <v>3</v>
      </c>
      <c r="C117" s="8" t="str">
        <f>INDEX(Table2[KET],MATCH(ROW()-1,Table2[//]))</f>
        <v>96 ls</v>
      </c>
    </row>
    <row r="118" spans="1:3">
      <c r="A118" s="6" t="str">
        <f>INDEX(Table2[NAMA BARANG],MATCH(ROW()-1,Table2[//]))</f>
        <v>Asahan G2 405 (36)</v>
      </c>
      <c r="B118" s="7">
        <f>INDEX(Table2[TT],MATCH(ROW()-1,Table2[//]))</f>
        <v>2</v>
      </c>
      <c r="C118" s="8" t="str">
        <f>INDEX(Table2[KET],MATCH(ROW()-1,Table2[//]))</f>
        <v>32 pk</v>
      </c>
    </row>
    <row r="119" spans="1:3">
      <c r="A119" s="6" t="str">
        <f>INDEX(Table2[NAMA BARANG],MATCH(ROW()-1,Table2[//]))</f>
        <v>Asahan GC 208/ PH/ Dot Disney 1 box (30 pc)</v>
      </c>
      <c r="B119" s="7">
        <f>INDEX(Table2[TT],MATCH(ROW()-1,Table2[//]))</f>
        <v>1</v>
      </c>
      <c r="C119" s="8" t="str">
        <f>INDEX(Table2[KET],MATCH(ROW()-1,Table2[//]))</f>
        <v>40 box</v>
      </c>
    </row>
    <row r="120" spans="1:3">
      <c r="A120" s="6" t="str">
        <f>INDEX(Table2[NAMA BARANG],MATCH(ROW()-1,Table2[//]))</f>
        <v>Asahan GZ.469</v>
      </c>
      <c r="B120" s="7">
        <f>INDEX(Table2[TT],MATCH(ROW()-1,Table2[//]))</f>
        <v>1</v>
      </c>
      <c r="C120" s="8" t="str">
        <f>INDEX(Table2[KET],MATCH(ROW()-1,Table2[//]))</f>
        <v>48 pc</v>
      </c>
    </row>
    <row r="121" spans="1:3">
      <c r="A121" s="6" t="str">
        <f>INDEX(Table2[NAMA BARANG],MATCH(ROW()-1,Table2[//]))</f>
        <v>Asahan H 100 (48)</v>
      </c>
      <c r="B121" s="7">
        <f>INDEX(Table2[TT],MATCH(ROW()-1,Table2[//]))</f>
        <v>1</v>
      </c>
      <c r="C121" s="8" t="str">
        <f>INDEX(Table2[KET],MATCH(ROW()-1,Table2[//]))</f>
        <v>48 box</v>
      </c>
    </row>
    <row r="122" spans="1:3">
      <c r="A122" s="6" t="str">
        <f>INDEX(Table2[NAMA BARANG],MATCH(ROW()-1,Table2[//]))</f>
        <v>Asahan H 200 (48)</v>
      </c>
      <c r="B122" s="7">
        <f>INDEX(Table2[TT],MATCH(ROW()-1,Table2[//]))</f>
        <v>2</v>
      </c>
      <c r="C122" s="8" t="str">
        <f>INDEX(Table2[KET],MATCH(ROW()-1,Table2[//]))</f>
        <v>36 box</v>
      </c>
    </row>
    <row r="123" spans="1:3">
      <c r="A123" s="6" t="str">
        <f>INDEX(Table2[NAMA BARANG],MATCH(ROW()-1,Table2[//]))</f>
        <v>Asahan Hati S 1382</v>
      </c>
      <c r="B123" s="7">
        <f>INDEX(Table2[TT],MATCH(ROW()-1,Table2[//]))</f>
        <v>1</v>
      </c>
      <c r="C123" s="8" t="str">
        <f>INDEX(Table2[KET],MATCH(ROW()-1,Table2[//]))</f>
        <v>360 ls</v>
      </c>
    </row>
    <row r="124" spans="1:3">
      <c r="A124" s="6" t="str">
        <f>INDEX(Table2[NAMA BARANG],MATCH(ROW()-1,Table2[//]))</f>
        <v>Asahan Hippo X357</v>
      </c>
      <c r="B124" s="7">
        <f>INDEX(Table2[TT],MATCH(ROW()-1,Table2[//]))</f>
        <v>19</v>
      </c>
      <c r="C124" s="8" t="str">
        <f>INDEX(Table2[KET],MATCH(ROW()-1,Table2[//]))</f>
        <v>135 ls</v>
      </c>
    </row>
    <row r="125" spans="1:3">
      <c r="A125" s="6" t="str">
        <f>INDEX(Table2[NAMA BARANG],MATCH(ROW()-1,Table2[//]))</f>
        <v>Asahan Hk C15-190</v>
      </c>
      <c r="B125" s="7">
        <f>INDEX(Table2[TT],MATCH(ROW()-1,Table2[//]))</f>
        <v>3</v>
      </c>
      <c r="C125" s="8" t="str">
        <f>INDEX(Table2[KET],MATCH(ROW()-1,Table2[//]))</f>
        <v>10 ls</v>
      </c>
    </row>
    <row r="126" spans="1:3">
      <c r="A126" s="6" t="str">
        <f>INDEX(Table2[NAMA BARANG],MATCH(ROW()-1,Table2[//]))</f>
        <v>Asahan HT 032 Prangko Barbie(1)/ 033 Barbie(1)</v>
      </c>
      <c r="B126" s="7">
        <f>INDEX(Table2[TT],MATCH(ROW()-1,Table2[//]))</f>
        <v>2</v>
      </c>
      <c r="C126" s="8" t="str">
        <f>INDEX(Table2[KET],MATCH(ROW()-1,Table2[//]))</f>
        <v>320 ls</v>
      </c>
    </row>
    <row r="127" spans="1:3">
      <c r="A127" s="6" t="str">
        <f>INDEX(Table2[NAMA BARANG],MATCH(ROW()-1,Table2[//]))</f>
        <v>Asahan JX 3749 (24)</v>
      </c>
      <c r="B127" s="7">
        <f>INDEX(Table2[TT],MATCH(ROW()-1,Table2[//]))</f>
        <v>2</v>
      </c>
      <c r="C127" s="8" t="str">
        <f>INDEX(Table2[KET],MATCH(ROW()-1,Table2[//]))</f>
        <v>30 box</v>
      </c>
    </row>
    <row r="128" spans="1:3">
      <c r="A128" s="6" t="str">
        <f>INDEX(Table2[NAMA BARANG],MATCH(ROW()-1,Table2[//]))</f>
        <v>Asahan Kayu A-163 (12)</v>
      </c>
      <c r="B128" s="7">
        <f>INDEX(Table2[TT],MATCH(ROW()-1,Table2[//]))</f>
        <v>1</v>
      </c>
      <c r="C128" s="8" t="str">
        <f>INDEX(Table2[KET],MATCH(ROW()-1,Table2[//]))</f>
        <v>90 ls</v>
      </c>
    </row>
    <row r="129" spans="1:3">
      <c r="A129" s="6" t="str">
        <f>INDEX(Table2[NAMA BARANG],MATCH(ROW()-1,Table2[//]))</f>
        <v>Asahan Kerang/ Ikan 29-4 bening/ BE-28 (SM)</v>
      </c>
      <c r="B129" s="7">
        <f>INDEX(Table2[TT],MATCH(ROW()-1,Table2[//]))</f>
        <v>8</v>
      </c>
      <c r="C129" s="8" t="str">
        <f>INDEX(Table2[KET],MATCH(ROW()-1,Table2[//]))</f>
        <v>60 ls</v>
      </c>
    </row>
    <row r="130" spans="1:3">
      <c r="A130" s="6" t="str">
        <f>INDEX(Table2[NAMA BARANG],MATCH(ROW()-1,Table2[//]))</f>
        <v>Asahan kereta api kayu</v>
      </c>
      <c r="B130" s="7">
        <f>INDEX(Table2[TT],MATCH(ROW()-1,Table2[//]))</f>
        <v>1</v>
      </c>
      <c r="C130" s="8" t="str">
        <f>INDEX(Table2[KET],MATCH(ROW()-1,Table2[//]))</f>
        <v>80 box</v>
      </c>
    </row>
    <row r="131" spans="1:3">
      <c r="A131" s="6" t="str">
        <f>INDEX(Table2[NAMA BARANG],MATCH(ROW()-1,Table2[//]))</f>
        <v>Asahan KFC</v>
      </c>
      <c r="B131" s="7">
        <f>INDEX(Table2[TT],MATCH(ROW()-1,Table2[//]))</f>
        <v>8</v>
      </c>
      <c r="C131" s="8" t="str">
        <f>INDEX(Table2[KET],MATCH(ROW()-1,Table2[//]))</f>
        <v>48 box</v>
      </c>
    </row>
    <row r="132" spans="1:3">
      <c r="A132" s="6" t="str">
        <f>INDEX(Table2[NAMA BARANG],MATCH(ROW()-1,Table2[//]))</f>
        <v>Asahan KM 9088D/ 2 Hole</v>
      </c>
      <c r="B132" s="7">
        <f>INDEX(Table2[TT],MATCH(ROW()-1,Table2[//]))</f>
        <v>1</v>
      </c>
      <c r="C132" s="8" t="str">
        <f>INDEX(Table2[KET],MATCH(ROW()-1,Table2[//]))</f>
        <v>960 pc</v>
      </c>
    </row>
    <row r="133" spans="1:3">
      <c r="A133" s="6" t="str">
        <f>INDEX(Table2[NAMA BARANG],MATCH(ROW()-1,Table2[//]))</f>
        <v>Asahan Lokomotif 2535</v>
      </c>
      <c r="B133" s="7">
        <f>INDEX(Table2[TT],MATCH(ROW()-1,Table2[//]))</f>
        <v>3</v>
      </c>
      <c r="C133" s="8" t="str">
        <f>INDEX(Table2[KET],MATCH(ROW()-1,Table2[//]))</f>
        <v>60 ls</v>
      </c>
    </row>
    <row r="134" spans="1:3">
      <c r="A134" s="6" t="str">
        <f>INDEX(Table2[NAMA BARANG],MATCH(ROW()-1,Table2[//]))</f>
        <v>Asahan Meja 004 blk</v>
      </c>
      <c r="B134" s="7">
        <f>INDEX(Table2[TT],MATCH(ROW()-1,Table2[//]))</f>
        <v>7</v>
      </c>
      <c r="C134" s="8" t="str">
        <f>INDEX(Table2[KET],MATCH(ROW()-1,Table2[//]))</f>
        <v>96 pc</v>
      </c>
    </row>
    <row r="135" spans="1:3">
      <c r="A135" s="6" t="str">
        <f>INDEX(Table2[NAMA BARANG],MATCH(ROW()-1,Table2[//]))</f>
        <v>Asahan Meja 0613</v>
      </c>
      <c r="B135" s="7">
        <f>INDEX(Table2[TT],MATCH(ROW()-1,Table2[//]))</f>
        <v>11</v>
      </c>
      <c r="C135" s="8" t="str">
        <f>INDEX(Table2[KET],MATCH(ROW()-1,Table2[//]))</f>
        <v>72 pc</v>
      </c>
    </row>
    <row r="136" spans="1:3">
      <c r="A136" s="6" t="str">
        <f>INDEX(Table2[NAMA BARANG],MATCH(ROW()-1,Table2[//]))</f>
        <v>Asahan Meja 0618</v>
      </c>
      <c r="B136" s="7">
        <f>INDEX(Table2[TT],MATCH(ROW()-1,Table2[//]))</f>
        <v>4</v>
      </c>
      <c r="C136" s="8" t="str">
        <f>INDEX(Table2[KET],MATCH(ROW()-1,Table2[//]))</f>
        <v>96 pc</v>
      </c>
    </row>
    <row r="137" spans="1:3">
      <c r="A137" s="6" t="str">
        <f>INDEX(Table2[NAMA BARANG],MATCH(ROW()-1,Table2[//]))</f>
        <v>Asahan Meja 0619 Tank</v>
      </c>
      <c r="B137" s="7">
        <f>INDEX(Table2[TT],MATCH(ROW()-1,Table2[//]))</f>
        <v>8</v>
      </c>
      <c r="C137" s="8" t="str">
        <f>INDEX(Table2[KET],MATCH(ROW()-1,Table2[//]))</f>
        <v>96 pc</v>
      </c>
    </row>
    <row r="138" spans="1:3">
      <c r="A138" s="6" t="str">
        <f>INDEX(Table2[NAMA BARANG],MATCH(ROW()-1,Table2[//]))</f>
        <v>Asahan Meja 1001</v>
      </c>
      <c r="B138" s="7">
        <f>INDEX(Table2[TT],MATCH(ROW()-1,Table2[//]))</f>
        <v>7</v>
      </c>
      <c r="C138" s="8" t="str">
        <f>INDEX(Table2[KET],MATCH(ROW()-1,Table2[//]))</f>
        <v>120 pc</v>
      </c>
    </row>
    <row r="139" spans="1:3">
      <c r="A139" s="6" t="str">
        <f>INDEX(Table2[NAMA BARANG],MATCH(ROW()-1,Table2[//]))</f>
        <v>Asahan Meja 1006</v>
      </c>
      <c r="B139" s="7">
        <f>INDEX(Table2[TT],MATCH(ROW()-1,Table2[//]))</f>
        <v>2</v>
      </c>
      <c r="C139" s="8" t="str">
        <f>INDEX(Table2[KET],MATCH(ROW()-1,Table2[//]))</f>
        <v>96 pc</v>
      </c>
    </row>
    <row r="140" spans="1:3">
      <c r="A140" s="6" t="str">
        <f>INDEX(Table2[NAMA BARANG],MATCH(ROW()-1,Table2[//]))</f>
        <v>Asahan Meja 1F YF 9103</v>
      </c>
      <c r="B140" s="7">
        <f>INDEX(Table2[TT],MATCH(ROW()-1,Table2[//]))</f>
        <v>5</v>
      </c>
      <c r="C140" s="8" t="str">
        <f>INDEX(Table2[KET],MATCH(ROW()-1,Table2[//]))</f>
        <v>72 pc</v>
      </c>
    </row>
    <row r="141" spans="1:3">
      <c r="A141" s="6" t="str">
        <f>INDEX(Table2[NAMA BARANG],MATCH(ROW()-1,Table2[//]))</f>
        <v>Asahan meja 5528</v>
      </c>
      <c r="B141" s="7">
        <f>INDEX(Table2[TT],MATCH(ROW()-1,Table2[//]))</f>
        <v>1</v>
      </c>
      <c r="C141" s="8" t="str">
        <f>INDEX(Table2[KET],MATCH(ROW()-1,Table2[//]))</f>
        <v>180 pc</v>
      </c>
    </row>
    <row r="142" spans="1:3">
      <c r="A142" s="6" t="str">
        <f>INDEX(Table2[NAMA BARANG],MATCH(ROW()-1,Table2[//]))</f>
        <v>Asahan Meja 601 MM</v>
      </c>
      <c r="B142" s="7">
        <f>INDEX(Table2[TT],MATCH(ROW()-1,Table2[//]))</f>
        <v>3</v>
      </c>
      <c r="C142" s="8" t="str">
        <f>INDEX(Table2[KET],MATCH(ROW()-1,Table2[//]))</f>
        <v>96 pc</v>
      </c>
    </row>
    <row r="143" spans="1:3">
      <c r="A143" s="6" t="str">
        <f>INDEX(Table2[NAMA BARANG],MATCH(ROW()-1,Table2[//]))</f>
        <v>Asahan Meja 610</v>
      </c>
      <c r="B143" s="7">
        <f>INDEX(Table2[TT],MATCH(ROW()-1,Table2[//]))</f>
        <v>5</v>
      </c>
      <c r="C143" s="8" t="str">
        <f>INDEX(Table2[KET],MATCH(ROW()-1,Table2[//]))</f>
        <v>96 pc</v>
      </c>
    </row>
    <row r="144" spans="1:3">
      <c r="A144" s="6" t="str">
        <f>INDEX(Table2[NAMA BARANG],MATCH(ROW()-1,Table2[//]))</f>
        <v>Asahan Meja 612</v>
      </c>
      <c r="B144" s="7">
        <f>INDEX(Table2[TT],MATCH(ROW()-1,Table2[//]))</f>
        <v>18</v>
      </c>
      <c r="C144" s="8" t="str">
        <f>INDEX(Table2[KET],MATCH(ROW()-1,Table2[//]))</f>
        <v>36 pc</v>
      </c>
    </row>
    <row r="145" spans="1:3">
      <c r="A145" s="6" t="str">
        <f>INDEX(Table2[NAMA BARANG],MATCH(ROW()-1,Table2[//]))</f>
        <v>Asahan meja 615</v>
      </c>
      <c r="B145" s="7">
        <f>INDEX(Table2[TT],MATCH(ROW()-1,Table2[//]))</f>
        <v>5</v>
      </c>
      <c r="C145" s="8">
        <f>INDEX(Table2[KET],MATCH(ROW()-1,Table2[//]))</f>
        <v>96</v>
      </c>
    </row>
    <row r="146" spans="1:3">
      <c r="A146" s="6" t="str">
        <f>INDEX(Table2[NAMA BARANG],MATCH(ROW()-1,Table2[//]))</f>
        <v>Asahan Meja 6516 Piglet</v>
      </c>
      <c r="B146" s="7">
        <f>INDEX(Table2[TT],MATCH(ROW()-1,Table2[//]))</f>
        <v>3</v>
      </c>
      <c r="C146" s="8" t="str">
        <f>INDEX(Table2[KET],MATCH(ROW()-1,Table2[//]))</f>
        <v>96 pc</v>
      </c>
    </row>
    <row r="147" spans="1:3">
      <c r="A147" s="6" t="str">
        <f>INDEX(Table2[NAMA BARANG],MATCH(ROW()-1,Table2[//]))</f>
        <v>Asahan meja 7913</v>
      </c>
      <c r="B147" s="7">
        <f>INDEX(Table2[TT],MATCH(ROW()-1,Table2[//]))</f>
        <v>6</v>
      </c>
      <c r="C147" s="8" t="str">
        <f>INDEX(Table2[KET],MATCH(ROW()-1,Table2[//]))</f>
        <v>144 pc</v>
      </c>
    </row>
    <row r="148" spans="1:3">
      <c r="A148" s="6" t="str">
        <f>INDEX(Table2[NAMA BARANG],MATCH(ROW()-1,Table2[//]))</f>
        <v>Asahan Meja 7922 blk</v>
      </c>
      <c r="B148" s="7">
        <f>INDEX(Table2[TT],MATCH(ROW()-1,Table2[//]))</f>
        <v>3</v>
      </c>
      <c r="C148" s="8" t="str">
        <f>INDEX(Table2[KET],MATCH(ROW()-1,Table2[//]))</f>
        <v>144 pc</v>
      </c>
    </row>
    <row r="149" spans="1:3">
      <c r="A149" s="6" t="str">
        <f>INDEX(Table2[NAMA BARANG],MATCH(ROW()-1,Table2[//]))</f>
        <v>Asahan Meja 7923</v>
      </c>
      <c r="B149" s="7">
        <f>INDEX(Table2[TT],MATCH(ROW()-1,Table2[//]))</f>
        <v>13</v>
      </c>
      <c r="C149" s="8" t="str">
        <f>INDEX(Table2[KET],MATCH(ROW()-1,Table2[//]))</f>
        <v>144 pc</v>
      </c>
    </row>
    <row r="150" spans="1:3">
      <c r="A150" s="6" t="str">
        <f>INDEX(Table2[NAMA BARANG],MATCH(ROW()-1,Table2[//]))</f>
        <v>Asahan Meja 8004 A motif</v>
      </c>
      <c r="B150" s="7">
        <f>INDEX(Table2[TT],MATCH(ROW()-1,Table2[//]))</f>
        <v>10</v>
      </c>
      <c r="C150" s="8" t="str">
        <f>INDEX(Table2[KET],MATCH(ROW()-1,Table2[//]))</f>
        <v>120 pc</v>
      </c>
    </row>
    <row r="151" spans="1:3">
      <c r="A151" s="6" t="str">
        <f>INDEX(Table2[NAMA BARANG],MATCH(ROW()-1,Table2[//]))</f>
        <v>Asahan Meja 8005 A</v>
      </c>
      <c r="B151" s="7">
        <f>INDEX(Table2[TT],MATCH(ROW()-1,Table2[//]))</f>
        <v>3</v>
      </c>
      <c r="C151" s="8" t="str">
        <f>INDEX(Table2[KET],MATCH(ROW()-1,Table2[//]))</f>
        <v>120 ls</v>
      </c>
    </row>
    <row r="152" spans="1:3">
      <c r="A152" s="6" t="str">
        <f>INDEX(Table2[NAMA BARANG],MATCH(ROW()-1,Table2[//]))</f>
        <v>Asahan Meja 826 kotak motif</v>
      </c>
      <c r="B152" s="7">
        <f>INDEX(Table2[TT],MATCH(ROW()-1,Table2[//]))</f>
        <v>27</v>
      </c>
      <c r="C152" s="8" t="str">
        <f>INDEX(Table2[KET],MATCH(ROW()-1,Table2[//]))</f>
        <v>180 pc</v>
      </c>
    </row>
    <row r="153" spans="1:3">
      <c r="A153" s="6" t="str">
        <f>INDEX(Table2[NAMA BARANG],MATCH(ROW()-1,Table2[//]))</f>
        <v>Asahan Meja 8621 Dragon</v>
      </c>
      <c r="B153" s="7">
        <f>INDEX(Table2[TT],MATCH(ROW()-1,Table2[//]))</f>
        <v>8</v>
      </c>
      <c r="C153" s="8" t="str">
        <f>INDEX(Table2[KET],MATCH(ROW()-1,Table2[//]))</f>
        <v>96 pc</v>
      </c>
    </row>
    <row r="154" spans="1:3">
      <c r="A154" s="6" t="str">
        <f>INDEX(Table2[NAMA BARANG],MATCH(ROW()-1,Table2[//]))</f>
        <v>Asahan Meja 8808A blk</v>
      </c>
      <c r="B154" s="7">
        <f>INDEX(Table2[TT],MATCH(ROW()-1,Table2[//]))</f>
        <v>1</v>
      </c>
      <c r="C154" s="8" t="str">
        <f>INDEX(Table2[KET],MATCH(ROW()-1,Table2[//]))</f>
        <v>120 pc</v>
      </c>
    </row>
    <row r="155" spans="1:3">
      <c r="A155" s="6" t="str">
        <f>INDEX(Table2[NAMA BARANG],MATCH(ROW()-1,Table2[//]))</f>
        <v>Asahan Meja 9163</v>
      </c>
      <c r="B155" s="7">
        <f>INDEX(Table2[TT],MATCH(ROW()-1,Table2[//]))</f>
        <v>8</v>
      </c>
      <c r="C155" s="8" t="str">
        <f>INDEX(Table2[KET],MATCH(ROW()-1,Table2[//]))</f>
        <v>144 pc</v>
      </c>
    </row>
    <row r="156" spans="1:3">
      <c r="A156" s="6" t="str">
        <f>INDEX(Table2[NAMA BARANG],MATCH(ROW()-1,Table2[//]))</f>
        <v>Asahan meja 9233</v>
      </c>
      <c r="B156" s="7">
        <f>INDEX(Table2[TT],MATCH(ROW()-1,Table2[//]))</f>
        <v>16</v>
      </c>
      <c r="C156" s="8" t="str">
        <f>INDEX(Table2[KET],MATCH(ROW()-1,Table2[//]))</f>
        <v>144 pcs</v>
      </c>
    </row>
    <row r="157" spans="1:3">
      <c r="A157" s="6" t="str">
        <f>INDEX(Table2[NAMA BARANG],MATCH(ROW()-1,Table2[//]))</f>
        <v>Asahan Meja A 33</v>
      </c>
      <c r="B157" s="7">
        <f>INDEX(Table2[TT],MATCH(ROW()-1,Table2[//]))</f>
        <v>21</v>
      </c>
      <c r="C157" s="8" t="str">
        <f>INDEX(Table2[KET],MATCH(ROW()-1,Table2[//]))</f>
        <v>96 PCS</v>
      </c>
    </row>
    <row r="158" spans="1:3">
      <c r="A158" s="6" t="str">
        <f>INDEX(Table2[NAMA BARANG],MATCH(ROW()-1,Table2[//]))</f>
        <v>Asahan Meja A002</v>
      </c>
      <c r="B158" s="7">
        <f>INDEX(Table2[TT],MATCH(ROW()-1,Table2[//]))</f>
        <v>2</v>
      </c>
      <c r="C158" s="8" t="str">
        <f>INDEX(Table2[KET],MATCH(ROW()-1,Table2[//]))</f>
        <v>96 pc</v>
      </c>
    </row>
    <row r="159" spans="1:3">
      <c r="A159" s="6" t="str">
        <f>INDEX(Table2[NAMA BARANG],MATCH(ROW()-1,Table2[//]))</f>
        <v>Asahan Meja CL 204</v>
      </c>
      <c r="B159" s="7">
        <f>INDEX(Table2[TT],MATCH(ROW()-1,Table2[//]))</f>
        <v>2</v>
      </c>
      <c r="C159" s="8" t="str">
        <f>INDEX(Table2[KET],MATCH(ROW()-1,Table2[//]))</f>
        <v>120 pc</v>
      </c>
    </row>
    <row r="160" spans="1:3">
      <c r="A160" s="6" t="str">
        <f>INDEX(Table2[NAMA BARANG],MATCH(ROW()-1,Table2[//]))</f>
        <v>Asahan Meja S 227 Telephone</v>
      </c>
      <c r="B160" s="7">
        <f>INDEX(Table2[TT],MATCH(ROW()-1,Table2[//]))</f>
        <v>6</v>
      </c>
      <c r="C160" s="8" t="str">
        <f>INDEX(Table2[KET],MATCH(ROW()-1,Table2[//]))</f>
        <v>72 pc</v>
      </c>
    </row>
    <row r="161" spans="1:3">
      <c r="A161" s="6" t="str">
        <f>INDEX(Table2[NAMA BARANG],MATCH(ROW()-1,Table2[//]))</f>
        <v>Asahan Meja S 229 EGG</v>
      </c>
      <c r="B161" s="7">
        <f>INDEX(Table2[TT],MATCH(ROW()-1,Table2[//]))</f>
        <v>5</v>
      </c>
      <c r="C161" s="8" t="str">
        <f>INDEX(Table2[KET],MATCH(ROW()-1,Table2[//]))</f>
        <v>120 pc</v>
      </c>
    </row>
    <row r="162" spans="1:3">
      <c r="A162" s="6" t="str">
        <f>INDEX(Table2[NAMA BARANG],MATCH(ROW()-1,Table2[//]))</f>
        <v>Asahan Meja S 5227</v>
      </c>
      <c r="B162" s="7">
        <f>INDEX(Table2[TT],MATCH(ROW()-1,Table2[//]))</f>
        <v>10</v>
      </c>
      <c r="C162" s="8" t="str">
        <f>INDEX(Table2[KET],MATCH(ROW()-1,Table2[//]))</f>
        <v>120 pc</v>
      </c>
    </row>
    <row r="163" spans="1:3">
      <c r="A163" s="6" t="str">
        <f>INDEX(Table2[NAMA BARANG],MATCH(ROW()-1,Table2[//]))</f>
        <v>Asahan meja S233</v>
      </c>
      <c r="B163" s="7">
        <f>INDEX(Table2[TT],MATCH(ROW()-1,Table2[//]))</f>
        <v>2</v>
      </c>
      <c r="C163" s="8" t="str">
        <f>INDEX(Table2[KET],MATCH(ROW()-1,Table2[//]))</f>
        <v>180 pc</v>
      </c>
    </row>
    <row r="164" spans="1:3">
      <c r="A164" s="6" t="str">
        <f>INDEX(Table2[NAMA BARANG],MATCH(ROW()-1,Table2[//]))</f>
        <v>Asahan Meja S530</v>
      </c>
      <c r="B164" s="7">
        <f>INDEX(Table2[TT],MATCH(ROW()-1,Table2[//]))</f>
        <v>4</v>
      </c>
      <c r="C164" s="8" t="str">
        <f>INDEX(Table2[KET],MATCH(ROW()-1,Table2[//]))</f>
        <v>180 pc</v>
      </c>
    </row>
    <row r="165" spans="1:3">
      <c r="A165" s="6" t="str">
        <f>INDEX(Table2[NAMA BARANG],MATCH(ROW()-1,Table2[//]))</f>
        <v>Asahan Meja S558</v>
      </c>
      <c r="B165" s="7">
        <f>INDEX(Table2[TT],MATCH(ROW()-1,Table2[//]))</f>
        <v>10</v>
      </c>
      <c r="C165" s="8" t="str">
        <f>INDEX(Table2[KET],MATCH(ROW()-1,Table2[//]))</f>
        <v>96 pc</v>
      </c>
    </row>
    <row r="166" spans="1:3">
      <c r="A166" s="6" t="str">
        <f>INDEX(Table2[NAMA BARANG],MATCH(ROW()-1,Table2[//]))</f>
        <v>Asahan Meja SX 0057</v>
      </c>
      <c r="B166" s="7">
        <f>INDEX(Table2[TT],MATCH(ROW()-1,Table2[//]))</f>
        <v>15</v>
      </c>
      <c r="C166" s="8" t="str">
        <f>INDEX(Table2[KET],MATCH(ROW()-1,Table2[//]))</f>
        <v>72 pc</v>
      </c>
    </row>
    <row r="167" spans="1:3">
      <c r="A167" s="6" t="str">
        <f>INDEX(Table2[NAMA BARANG],MATCH(ROW()-1,Table2[//]))</f>
        <v>Asahan Meja TG 3081</v>
      </c>
      <c r="B167" s="7">
        <f>INDEX(Table2[TT],MATCH(ROW()-1,Table2[//]))</f>
        <v>2</v>
      </c>
      <c r="C167" s="8" t="str">
        <f>INDEX(Table2[KET],MATCH(ROW()-1,Table2[//]))</f>
        <v>96 pc</v>
      </c>
    </row>
    <row r="168" spans="1:3">
      <c r="A168" s="6" t="str">
        <f>INDEX(Table2[NAMA BARANG],MATCH(ROW()-1,Table2[//]))</f>
        <v>Asahan Meja XC S223</v>
      </c>
      <c r="B168" s="7">
        <f>INDEX(Table2[TT],MATCH(ROW()-1,Table2[//]))</f>
        <v>4</v>
      </c>
      <c r="C168" s="8" t="str">
        <f>INDEX(Table2[KET],MATCH(ROW()-1,Table2[//]))</f>
        <v>120 pc</v>
      </c>
    </row>
    <row r="169" spans="1:3">
      <c r="A169" s="6" t="str">
        <f>INDEX(Table2[NAMA BARANG],MATCH(ROW()-1,Table2[//]))</f>
        <v>Asahan Meja XM 8005</v>
      </c>
      <c r="B169" s="7">
        <f>INDEX(Table2[TT],MATCH(ROW()-1,Table2[//]))</f>
        <v>72</v>
      </c>
      <c r="C169" s="8" t="str">
        <f>INDEX(Table2[KET],MATCH(ROW()-1,Table2[//]))</f>
        <v>120 pc</v>
      </c>
    </row>
    <row r="170" spans="1:3">
      <c r="A170" s="6" t="str">
        <f>INDEX(Table2[NAMA BARANG],MATCH(ROW()-1,Table2[//]))</f>
        <v>Asahan Meja XM 8909</v>
      </c>
      <c r="B170" s="7">
        <f>INDEX(Table2[TT],MATCH(ROW()-1,Table2[//]))</f>
        <v>1</v>
      </c>
      <c r="C170" s="8" t="str">
        <f>INDEX(Table2[KET],MATCH(ROW()-1,Table2[//]))</f>
        <v>96 pc</v>
      </c>
    </row>
    <row r="171" spans="1:3">
      <c r="A171" s="6" t="str">
        <f>INDEX(Table2[NAMA BARANG],MATCH(ROW()-1,Table2[//]))</f>
        <v>Asahan Mono 908 (1x32)</v>
      </c>
      <c r="B171" s="7">
        <f>INDEX(Table2[TT],MATCH(ROW()-1,Table2[//]))</f>
        <v>1</v>
      </c>
      <c r="C171" s="8" t="str">
        <f>INDEX(Table2[KET],MATCH(ROW()-1,Table2[//]))</f>
        <v>40 box</v>
      </c>
    </row>
    <row r="172" spans="1:3">
      <c r="A172" s="6" t="str">
        <f>INDEX(Table2[NAMA BARANG],MATCH(ROW()-1,Table2[//]))</f>
        <v>Asahan P 527 (48)</v>
      </c>
      <c r="B172" s="7">
        <f>INDEX(Table2[TT],MATCH(ROW()-1,Table2[//]))</f>
        <v>1</v>
      </c>
      <c r="C172" s="8" t="str">
        <f>INDEX(Table2[KET],MATCH(ROW()-1,Table2[//]))</f>
        <v>36 box</v>
      </c>
    </row>
    <row r="173" spans="1:3">
      <c r="A173" s="6" t="str">
        <f>INDEX(Table2[NAMA BARANG],MATCH(ROW()-1,Table2[//]))</f>
        <v>Asahan pensil K 2177</v>
      </c>
      <c r="B173" s="7">
        <f>INDEX(Table2[TT],MATCH(ROW()-1,Table2[//]))</f>
        <v>136</v>
      </c>
      <c r="C173" s="8" t="str">
        <f>INDEX(Table2[KET],MATCH(ROW()-1,Table2[//]))</f>
        <v>60 ls</v>
      </c>
    </row>
    <row r="174" spans="1:3">
      <c r="A174" s="6" t="str">
        <f>INDEX(Table2[NAMA BARANG],MATCH(ROW()-1,Table2[//]))</f>
        <v>Asahan pensil TF 987</v>
      </c>
      <c r="B174" s="7">
        <f>INDEX(Table2[TT],MATCH(ROW()-1,Table2[//]))</f>
        <v>34</v>
      </c>
      <c r="C174" s="8" t="str">
        <f>INDEX(Table2[KET],MATCH(ROW()-1,Table2[//]))</f>
        <v>36 ls</v>
      </c>
    </row>
    <row r="175" spans="1:3">
      <c r="A175" s="6" t="str">
        <f>INDEX(Table2[NAMA BARANG],MATCH(ROW()-1,Table2[//]))</f>
        <v>Asahan pot 8022 (24)</v>
      </c>
      <c r="B175" s="7">
        <f>INDEX(Table2[TT],MATCH(ROW()-1,Table2[//]))</f>
        <v>1</v>
      </c>
      <c r="C175" s="8" t="str">
        <f>INDEX(Table2[KET],MATCH(ROW()-1,Table2[//]))</f>
        <v>48 box</v>
      </c>
    </row>
    <row r="176" spans="1:3">
      <c r="A176" s="6" t="str">
        <f>INDEX(Table2[NAMA BARANG],MATCH(ROW()-1,Table2[//]))</f>
        <v xml:space="preserve">Asahan pot R 3009 (54) </v>
      </c>
      <c r="B176" s="7">
        <f>INDEX(Table2[TT],MATCH(ROW()-1,Table2[//]))</f>
        <v>2</v>
      </c>
      <c r="C176" s="8" t="str">
        <f>INDEX(Table2[KET],MATCH(ROW()-1,Table2[//]))</f>
        <v>40 pot</v>
      </c>
    </row>
    <row r="177" spans="1:3">
      <c r="A177" s="6" t="str">
        <f>INDEX(Table2[NAMA BARANG],MATCH(ROW()-1,Table2[//]))</f>
        <v>Asahan R 6024 (48)</v>
      </c>
      <c r="B177" s="7">
        <f>INDEX(Table2[TT],MATCH(ROW()-1,Table2[//]))</f>
        <v>1</v>
      </c>
      <c r="C177" s="8" t="str">
        <f>INDEX(Table2[KET],MATCH(ROW()-1,Table2[//]))</f>
        <v>40 box</v>
      </c>
    </row>
    <row r="178" spans="1:3">
      <c r="A178" s="6" t="str">
        <f>INDEX(Table2[NAMA BARANG],MATCH(ROW()-1,Table2[//]))</f>
        <v>Asahan RC 6008</v>
      </c>
      <c r="B178" s="7">
        <f>INDEX(Table2[TT],MATCH(ROW()-1,Table2[//]))</f>
        <v>23</v>
      </c>
      <c r="C178" s="8" t="str">
        <f>INDEX(Table2[KET],MATCH(ROW()-1,Table2[//]))</f>
        <v>128 ls</v>
      </c>
    </row>
    <row r="179" spans="1:3">
      <c r="A179" s="6" t="str">
        <f>INDEX(Table2[NAMA BARANG],MATCH(ROW()-1,Table2[//]))</f>
        <v>Asahan RC 8042</v>
      </c>
      <c r="B179" s="7">
        <f>INDEX(Table2[TT],MATCH(ROW()-1,Table2[//]))</f>
        <v>4</v>
      </c>
      <c r="C179" s="8" t="str">
        <f>INDEX(Table2[KET],MATCH(ROW()-1,Table2[//]))</f>
        <v>24 box</v>
      </c>
    </row>
    <row r="180" spans="1:3">
      <c r="A180" s="6" t="str">
        <f>INDEX(Table2[NAMA BARANG],MATCH(ROW()-1,Table2[//]))</f>
        <v>Asahan RC 8060/ 2H (24)</v>
      </c>
      <c r="B180" s="7">
        <f>INDEX(Table2[TT],MATCH(ROW()-1,Table2[//]))</f>
        <v>2</v>
      </c>
      <c r="C180" s="8" t="str">
        <f>INDEX(Table2[KET],MATCH(ROW()-1,Table2[//]))</f>
        <v>48 box</v>
      </c>
    </row>
    <row r="181" spans="1:3">
      <c r="A181" s="6" t="str">
        <f>INDEX(Table2[NAMA BARANG],MATCH(ROW()-1,Table2[//]))</f>
        <v>Asahan RC 847 (24)</v>
      </c>
      <c r="B181" s="7">
        <f>INDEX(Table2[TT],MATCH(ROW()-1,Table2[//]))</f>
        <v>3</v>
      </c>
      <c r="C181" s="8" t="str">
        <f>INDEX(Table2[KET],MATCH(ROW()-1,Table2[//]))</f>
        <v>48 box</v>
      </c>
    </row>
    <row r="182" spans="1:3">
      <c r="A182" s="6" t="str">
        <f>INDEX(Table2[NAMA BARANG],MATCH(ROW()-1,Table2[//]))</f>
        <v>Asahan Remcai 894</v>
      </c>
      <c r="B182" s="7">
        <f>INDEX(Table2[TT],MATCH(ROW()-1,Table2[//]))</f>
        <v>2</v>
      </c>
      <c r="C182" s="8" t="str">
        <f>INDEX(Table2[KET],MATCH(ROW()-1,Table2[//]))</f>
        <v>96 ls</v>
      </c>
    </row>
    <row r="183" spans="1:3">
      <c r="A183" s="6" t="str">
        <f>INDEX(Table2[NAMA BARANG],MATCH(ROW()-1,Table2[//]))</f>
        <v>Asahan Remcai RC 6016</v>
      </c>
      <c r="B183" s="7">
        <f>INDEX(Table2[TT],MATCH(ROW()-1,Table2[//]))</f>
        <v>5</v>
      </c>
      <c r="C183" s="8" t="str">
        <f>INDEX(Table2[KET],MATCH(ROW()-1,Table2[//]))</f>
        <v>96 ls</v>
      </c>
    </row>
    <row r="184" spans="1:3">
      <c r="A184" s="6" t="str">
        <f>INDEX(Table2[NAMA BARANG],MATCH(ROW()-1,Table2[//]))</f>
        <v>Asahan Remcai RC 700</v>
      </c>
      <c r="B184" s="7">
        <f>INDEX(Table2[TT],MATCH(ROW()-1,Table2[//]))</f>
        <v>4</v>
      </c>
      <c r="C184" s="8" t="str">
        <f>INDEX(Table2[KET],MATCH(ROW()-1,Table2[//]))</f>
        <v>128 ls</v>
      </c>
    </row>
    <row r="185" spans="1:3">
      <c r="A185" s="6" t="str">
        <f>INDEX(Table2[NAMA BARANG],MATCH(ROW()-1,Table2[//]))</f>
        <v>Asahan SC 6023</v>
      </c>
      <c r="B185" s="7">
        <f>INDEX(Table2[TT],MATCH(ROW()-1,Table2[//]))</f>
        <v>39</v>
      </c>
      <c r="C185" s="8" t="str">
        <f>INDEX(Table2[KET],MATCH(ROW()-1,Table2[//]))</f>
        <v>72 ls</v>
      </c>
    </row>
    <row r="186" spans="1:3">
      <c r="A186" s="6" t="str">
        <f>INDEX(Table2[NAMA BARANG],MATCH(ROW()-1,Table2[//]))</f>
        <v>Asahan SC 6029</v>
      </c>
      <c r="B186" s="7">
        <f>INDEX(Table2[TT],MATCH(ROW()-1,Table2[//]))</f>
        <v>1</v>
      </c>
      <c r="C186" s="8" t="str">
        <f>INDEX(Table2[KET],MATCH(ROW()-1,Table2[//]))</f>
        <v>40 ls</v>
      </c>
    </row>
    <row r="187" spans="1:3">
      <c r="A187" s="6" t="str">
        <f>INDEX(Table2[NAMA BARANG],MATCH(ROW()-1,Table2[//]))</f>
        <v>Asahan SC 6029/ 2H (48)</v>
      </c>
      <c r="B187" s="7">
        <f>INDEX(Table2[TT],MATCH(ROW()-1,Table2[//]))</f>
        <v>1</v>
      </c>
      <c r="C187" s="8" t="str">
        <f>INDEX(Table2[KET],MATCH(ROW()-1,Table2[//]))</f>
        <v>24 box</v>
      </c>
    </row>
    <row r="188" spans="1:3">
      <c r="A188" s="6" t="str">
        <f>INDEX(Table2[NAMA BARANG],MATCH(ROW()-1,Table2[//]))</f>
        <v>Asahan SC 621 (48)</v>
      </c>
      <c r="B188" s="7">
        <f>INDEX(Table2[TT],MATCH(ROW()-1,Table2[//]))</f>
        <v>5</v>
      </c>
      <c r="C188" s="8" t="str">
        <f>INDEX(Table2[KET],MATCH(ROW()-1,Table2[//]))</f>
        <v>24 box</v>
      </c>
    </row>
    <row r="189" spans="1:3">
      <c r="A189" s="6" t="str">
        <f>INDEX(Table2[NAMA BARANG],MATCH(ROW()-1,Table2[//]))</f>
        <v>Asahan SH 203 (24)</v>
      </c>
      <c r="B189" s="7">
        <f>INDEX(Table2[TT],MATCH(ROW()-1,Table2[//]))</f>
        <v>19</v>
      </c>
      <c r="C189" s="8" t="str">
        <f>INDEX(Table2[KET],MATCH(ROW()-1,Table2[//]))</f>
        <v>120 pot</v>
      </c>
    </row>
    <row r="190" spans="1:3">
      <c r="A190" s="6" t="str">
        <f>INDEX(Table2[NAMA BARANG],MATCH(ROW()-1,Table2[//]))</f>
        <v>Asahan SH 324 jos (48)</v>
      </c>
      <c r="B190" s="7">
        <f>INDEX(Table2[TT],MATCH(ROW()-1,Table2[//]))</f>
        <v>4</v>
      </c>
      <c r="C190" s="8" t="str">
        <f>INDEX(Table2[KET],MATCH(ROW()-1,Table2[//]))</f>
        <v>90 pot</v>
      </c>
    </row>
    <row r="191" spans="1:3">
      <c r="A191" s="6" t="str">
        <f>INDEX(Table2[NAMA BARANG],MATCH(ROW()-1,Table2[//]))</f>
        <v>Asahan SH 6512 oval Apple Bear (1 box=20)</v>
      </c>
      <c r="B191" s="7">
        <f>INDEX(Table2[TT],MATCH(ROW()-1,Table2[//]))</f>
        <v>1</v>
      </c>
      <c r="C191" s="8" t="str">
        <f>INDEX(Table2[KET],MATCH(ROW()-1,Table2[//]))</f>
        <v>480 pc</v>
      </c>
    </row>
    <row r="192" spans="1:3">
      <c r="A192" s="6" t="str">
        <f>INDEX(Table2[NAMA BARANG],MATCH(ROW()-1,Table2[//]))</f>
        <v>Asahan SP-720 Tabung Coller (1x24)</v>
      </c>
      <c r="B192" s="7">
        <f>INDEX(Table2[TT],MATCH(ROW()-1,Table2[//]))</f>
        <v>4</v>
      </c>
      <c r="C192" s="8" t="str">
        <f>INDEX(Table2[KET],MATCH(ROW()-1,Table2[//]))</f>
        <v>60 ls</v>
      </c>
    </row>
    <row r="193" spans="1:3">
      <c r="A193" s="6" t="str">
        <f>INDEX(Table2[NAMA BARANG],MATCH(ROW()-1,Table2[//]))</f>
        <v>Asahan SR 870B (72)</v>
      </c>
      <c r="B193" s="7">
        <f>INDEX(Table2[TT],MATCH(ROW()-1,Table2[//]))</f>
        <v>4</v>
      </c>
      <c r="C193" s="8" t="str">
        <f>INDEX(Table2[KET],MATCH(ROW()-1,Table2[//]))</f>
        <v>72 box</v>
      </c>
    </row>
    <row r="194" spans="1:3">
      <c r="A194" s="6" t="str">
        <f>INDEX(Table2[NAMA BARANG],MATCH(ROW()-1,Table2[//]))</f>
        <v>Asahan T334 Smile (60 pc)</v>
      </c>
      <c r="B194" s="7">
        <f>INDEX(Table2[TT],MATCH(ROW()-1,Table2[//]))</f>
        <v>2</v>
      </c>
      <c r="C194" s="8" t="str">
        <f>INDEX(Table2[KET],MATCH(ROW()-1,Table2[//]))</f>
        <v>36 pot</v>
      </c>
    </row>
    <row r="195" spans="1:3">
      <c r="A195" s="6" t="str">
        <f>INDEX(Table2[NAMA BARANG],MATCH(ROW()-1,Table2[//]))</f>
        <v>Asahan tabung SP 8865 Ikan</v>
      </c>
      <c r="B195" s="7">
        <f>INDEX(Table2[TT],MATCH(ROW()-1,Table2[//]))</f>
        <v>12</v>
      </c>
      <c r="C195" s="8" t="str">
        <f>INDEX(Table2[KET],MATCH(ROW()-1,Table2[//]))</f>
        <v>45 box x 48 pc</v>
      </c>
    </row>
    <row r="196" spans="1:3">
      <c r="A196" s="6" t="str">
        <f>INDEX(Table2[NAMA BARANG],MATCH(ROW()-1,Table2[//]))</f>
        <v>Asahan Tas H Potter 378 E (48)</v>
      </c>
      <c r="B196" s="7">
        <f>INDEX(Table2[TT],MATCH(ROW()-1,Table2[//]))</f>
        <v>1</v>
      </c>
      <c r="C196" s="8" t="str">
        <f>INDEX(Table2[KET],MATCH(ROW()-1,Table2[//]))</f>
        <v>58 box</v>
      </c>
    </row>
    <row r="197" spans="1:3">
      <c r="A197" s="6" t="str">
        <f>INDEX(Table2[NAMA BARANG],MATCH(ROW()-1,Table2[//]))</f>
        <v>Asahan Thomas tabung 9938</v>
      </c>
      <c r="B197" s="7">
        <f>INDEX(Table2[TT],MATCH(ROW()-1,Table2[//]))</f>
        <v>2</v>
      </c>
      <c r="C197" s="8" t="str">
        <f>INDEX(Table2[KET],MATCH(ROW()-1,Table2[//]))</f>
        <v>150 box</v>
      </c>
    </row>
    <row r="198" spans="1:3">
      <c r="A198" s="6" t="str">
        <f>INDEX(Table2[NAMA BARANG],MATCH(ROW()-1,Table2[//]))</f>
        <v>Asahan Tiko 327 Camera (24)</v>
      </c>
      <c r="B198" s="7">
        <f>INDEX(Table2[TT],MATCH(ROW()-1,Table2[//]))</f>
        <v>2</v>
      </c>
      <c r="C198" s="8" t="str">
        <f>INDEX(Table2[KET],MATCH(ROW()-1,Table2[//]))</f>
        <v>30 box</v>
      </c>
    </row>
    <row r="199" spans="1:3">
      <c r="A199" s="6" t="str">
        <f>INDEX(Table2[NAMA BARANG],MATCH(ROW()-1,Table2[//]))</f>
        <v>Asahan Tiko 531</v>
      </c>
      <c r="B199" s="7">
        <f>INDEX(Table2[TT],MATCH(ROW()-1,Table2[//]))</f>
        <v>3</v>
      </c>
      <c r="C199" s="8" t="str">
        <f>INDEX(Table2[KET],MATCH(ROW()-1,Table2[//]))</f>
        <v>30 box</v>
      </c>
    </row>
    <row r="200" spans="1:3">
      <c r="A200" s="6" t="str">
        <f>INDEX(Table2[NAMA BARANG],MATCH(ROW()-1,Table2[//]))</f>
        <v>Asahan Tiko 544 (24)</v>
      </c>
      <c r="B200" s="7">
        <f>INDEX(Table2[TT],MATCH(ROW()-1,Table2[//]))</f>
        <v>2</v>
      </c>
      <c r="C200" s="8" t="str">
        <f>INDEX(Table2[KET],MATCH(ROW()-1,Table2[//]))</f>
        <v>20 box</v>
      </c>
    </row>
    <row r="201" spans="1:3">
      <c r="A201" s="6" t="str">
        <f>INDEX(Table2[NAMA BARANG],MATCH(ROW()-1,Table2[//]))</f>
        <v>Asahan Topi LY-804 (36)</v>
      </c>
      <c r="B201" s="7">
        <f>INDEX(Table2[TT],MATCH(ROW()-1,Table2[//]))</f>
        <v>8</v>
      </c>
      <c r="C201" s="8" t="str">
        <f>INDEX(Table2[KET],MATCH(ROW()-1,Table2[//]))</f>
        <v>48 ls</v>
      </c>
    </row>
    <row r="202" spans="1:3">
      <c r="A202" s="6" t="str">
        <f>INDEX(Table2[NAMA BARANG],MATCH(ROW()-1,Table2[//]))</f>
        <v>Asahan Toples (50)</v>
      </c>
      <c r="B202" s="7">
        <f>INDEX(Table2[TT],MATCH(ROW()-1,Table2[//]))</f>
        <v>3</v>
      </c>
      <c r="C202" s="8" t="str">
        <f>INDEX(Table2[KET],MATCH(ROW()-1,Table2[//]))</f>
        <v>2400 pc</v>
      </c>
    </row>
    <row r="203" spans="1:3">
      <c r="A203" s="6" t="str">
        <f>INDEX(Table2[NAMA BARANG],MATCH(ROW()-1,Table2[//]))</f>
        <v>Asahan Toples Golden</v>
      </c>
      <c r="B203" s="7">
        <f>INDEX(Table2[TT],MATCH(ROW()-1,Table2[//]))</f>
        <v>8</v>
      </c>
      <c r="C203" s="8" t="str">
        <f>INDEX(Table2[KET],MATCH(ROW()-1,Table2[//]))</f>
        <v>144 BOX</v>
      </c>
    </row>
    <row r="204" spans="1:3">
      <c r="A204" s="6" t="str">
        <f>INDEX(Table2[NAMA BARANG],MATCH(ROW()-1,Table2[//]))</f>
        <v>Asahan Toples TPL 5-27</v>
      </c>
      <c r="B204" s="7">
        <f>INDEX(Table2[TT],MATCH(ROW()-1,Table2[//]))</f>
        <v>22</v>
      </c>
      <c r="C204" s="8" t="str">
        <f>INDEX(Table2[KET],MATCH(ROW()-1,Table2[//]))</f>
        <v>80 box</v>
      </c>
    </row>
    <row r="205" spans="1:3">
      <c r="A205" s="6" t="str">
        <f>INDEX(Table2[NAMA BARANG],MATCH(ROW()-1,Table2[//]))</f>
        <v>Asahan TR 340/ GS 340 (24)</v>
      </c>
      <c r="B205" s="7">
        <f>INDEX(Table2[TT],MATCH(ROW()-1,Table2[//]))</f>
        <v>12</v>
      </c>
      <c r="C205" s="8" t="str">
        <f>INDEX(Table2[KET],MATCH(ROW()-1,Table2[//]))</f>
        <v>60 box</v>
      </c>
    </row>
    <row r="206" spans="1:3">
      <c r="A206" s="6" t="str">
        <f>INDEX(Table2[NAMA BARANG],MATCH(ROW()-1,Table2[//]))</f>
        <v>Asahan TR 372 (48)</v>
      </c>
      <c r="B206" s="7">
        <f>INDEX(Table2[TT],MATCH(ROW()-1,Table2[//]))</f>
        <v>1</v>
      </c>
      <c r="C206" s="8" t="str">
        <f>INDEX(Table2[KET],MATCH(ROW()-1,Table2[//]))</f>
        <v>17 box</v>
      </c>
    </row>
    <row r="207" spans="1:3">
      <c r="A207" s="6" t="str">
        <f>INDEX(Table2[NAMA BARANG],MATCH(ROW()-1,Table2[//]))</f>
        <v>Asahan TT 906 (60)</v>
      </c>
      <c r="B207" s="7">
        <f>INDEX(Table2[TT],MATCH(ROW()-1,Table2[//]))</f>
        <v>4</v>
      </c>
      <c r="C207" s="8" t="str">
        <f>INDEX(Table2[KET],MATCH(ROW()-1,Table2[//]))</f>
        <v>48 box</v>
      </c>
    </row>
    <row r="208" spans="1:3">
      <c r="A208" s="6" t="str">
        <f>INDEX(Table2[NAMA BARANG],MATCH(ROW()-1,Table2[//]))</f>
        <v>Asahan TT 910 (48)</v>
      </c>
      <c r="B208" s="7">
        <f>INDEX(Table2[TT],MATCH(ROW()-1,Table2[//]))</f>
        <v>11</v>
      </c>
      <c r="C208" s="8" t="str">
        <f>INDEX(Table2[KET],MATCH(ROW()-1,Table2[//]))</f>
        <v>48 box</v>
      </c>
    </row>
    <row r="209" spans="1:3">
      <c r="A209" s="6" t="str">
        <f>INDEX(Table2[NAMA BARANG],MATCH(ROW()-1,Table2[//]))</f>
        <v>Asahan TTX-815 (12)</v>
      </c>
      <c r="B209" s="7">
        <f>INDEX(Table2[TT],MATCH(ROW()-1,Table2[//]))</f>
        <v>3</v>
      </c>
      <c r="C209" s="8" t="str">
        <f>INDEX(Table2[KET],MATCH(ROW()-1,Table2[//]))</f>
        <v>72 ls</v>
      </c>
    </row>
    <row r="210" spans="1:3">
      <c r="A210" s="6" t="str">
        <f>INDEX(Table2[NAMA BARANG],MATCH(ROW()-1,Table2[//]))</f>
        <v>Asahan TX-819 tikus (24)</v>
      </c>
      <c r="B210" s="7">
        <f>INDEX(Table2[TT],MATCH(ROW()-1,Table2[//]))</f>
        <v>2</v>
      </c>
      <c r="C210" s="8" t="str">
        <f>INDEX(Table2[KET],MATCH(ROW()-1,Table2[//]))</f>
        <v>96 ls</v>
      </c>
    </row>
    <row r="211" spans="1:3">
      <c r="A211" s="6" t="str">
        <f>INDEX(Table2[NAMA BARANG],MATCH(ROW()-1,Table2[//]))</f>
        <v>Asahan XL 376 aircraft (36)</v>
      </c>
      <c r="B211" s="7">
        <f>INDEX(Table2[TT],MATCH(ROW()-1,Table2[//]))</f>
        <v>3</v>
      </c>
      <c r="C211" s="8" t="str">
        <f>INDEX(Table2[KET],MATCH(ROW()-1,Table2[//]))</f>
        <v>72 box</v>
      </c>
    </row>
    <row r="212" spans="1:3">
      <c r="A212" s="6" t="str">
        <f>INDEX(Table2[NAMA BARANG],MATCH(ROW()-1,Table2[//]))</f>
        <v>Asahan Y 8189</v>
      </c>
      <c r="B212" s="7">
        <f>INDEX(Table2[TT],MATCH(ROW()-1,Table2[//]))</f>
        <v>1</v>
      </c>
      <c r="C212" s="8" t="str">
        <f>INDEX(Table2[KET],MATCH(ROW()-1,Table2[//]))</f>
        <v>36 box</v>
      </c>
    </row>
    <row r="213" spans="1:3">
      <c r="A213" s="6" t="str">
        <f>INDEX(Table2[NAMA BARANG],MATCH(ROW()-1,Table2[//]))</f>
        <v>B Clip 111 Flower (48)</v>
      </c>
      <c r="B213" s="7">
        <f>INDEX(Table2[TT],MATCH(ROW()-1,Table2[//]))</f>
        <v>2</v>
      </c>
      <c r="C213" s="8" t="str">
        <f>INDEX(Table2[KET],MATCH(ROW()-1,Table2[//]))</f>
        <v>96 Tab</v>
      </c>
    </row>
    <row r="214" spans="1:3">
      <c r="A214" s="6" t="str">
        <f>INDEX(Table2[NAMA BARANG],MATCH(ROW()-1,Table2[//]))</f>
        <v>B Clip 155 Flower (24)</v>
      </c>
      <c r="B214" s="7">
        <f>INDEX(Table2[TT],MATCH(ROW()-1,Table2[//]))</f>
        <v>3</v>
      </c>
      <c r="C214" s="8" t="str">
        <f>INDEX(Table2[KET],MATCH(ROW()-1,Table2[//]))</f>
        <v>96 Tab</v>
      </c>
    </row>
    <row r="215" spans="1:3">
      <c r="A215" s="6" t="str">
        <f>INDEX(Table2[NAMA BARANG],MATCH(ROW()-1,Table2[//]))</f>
        <v>B Note A5 besi Fancy 4D</v>
      </c>
      <c r="B215" s="7">
        <f>INDEX(Table2[TT],MATCH(ROW()-1,Table2[//]))</f>
        <v>3</v>
      </c>
      <c r="C215" s="8" t="str">
        <f>INDEX(Table2[KET],MATCH(ROW()-1,Table2[//]))</f>
        <v>120 pc</v>
      </c>
    </row>
    <row r="216" spans="1:3">
      <c r="A216" s="6" t="str">
        <f>INDEX(Table2[NAMA BARANG],MATCH(ROW()-1,Table2[//]))</f>
        <v>B Note A5 Pon GZ-015 Sheepo</v>
      </c>
      <c r="B216" s="7">
        <f>INDEX(Table2[TT],MATCH(ROW()-1,Table2[//]))</f>
        <v>5</v>
      </c>
      <c r="C216" s="8" t="str">
        <f>INDEX(Table2[KET],MATCH(ROW()-1,Table2[//]))</f>
        <v>96 pc</v>
      </c>
    </row>
    <row r="217" spans="1:3">
      <c r="A217" s="6" t="str">
        <f>INDEX(Table2[NAMA BARANG],MATCH(ROW()-1,Table2[//]))</f>
        <v>B Note A5 Pons Plst Dragon(5)/ MM(4)</v>
      </c>
      <c r="B217" s="7">
        <f>INDEX(Table2[TT],MATCH(ROW()-1,Table2[//]))</f>
        <v>9</v>
      </c>
      <c r="C217" s="8" t="str">
        <f>INDEX(Table2[KET],MATCH(ROW()-1,Table2[//]))</f>
        <v>96 pc</v>
      </c>
    </row>
    <row r="218" spans="1:3">
      <c r="A218" s="6" t="str">
        <f>INDEX(Table2[NAMA BARANG],MATCH(ROW()-1,Table2[//]))</f>
        <v>Balon angka Lka 3200</v>
      </c>
      <c r="B218" s="7">
        <f>INDEX(Table2[TT],MATCH(ROW()-1,Table2[//]))</f>
        <v>1</v>
      </c>
      <c r="C218" s="8" t="str">
        <f>INDEX(Table2[KET],MATCH(ROW()-1,Table2[//]))</f>
        <v>50 pk</v>
      </c>
    </row>
    <row r="219" spans="1:3">
      <c r="A219" s="6" t="str">
        <f>INDEX(Table2[NAMA BARANG],MATCH(ROW()-1,Table2[//]))</f>
        <v>Balon BL 10010</v>
      </c>
      <c r="B219" s="7">
        <f>INDEX(Table2[TT],MATCH(ROW()-1,Table2[//]))</f>
        <v>9</v>
      </c>
      <c r="C219" s="8">
        <f>INDEX(Table2[KET],MATCH(ROW()-1,Table2[//]))</f>
        <v>100</v>
      </c>
    </row>
    <row r="220" spans="1:3">
      <c r="A220" s="6" t="str">
        <f>INDEX(Table2[NAMA BARANG],MATCH(ROW()-1,Table2[//]))</f>
        <v>Balon BL 100178 M/ P</v>
      </c>
      <c r="B220" s="7">
        <f>INDEX(Table2[TT],MATCH(ROW()-1,Table2[//]))</f>
        <v>38</v>
      </c>
      <c r="C220" s="8">
        <f>INDEX(Table2[KET],MATCH(ROW()-1,Table2[//]))</f>
        <v>100</v>
      </c>
    </row>
    <row r="221" spans="1:3">
      <c r="A221" s="6" t="str">
        <f>INDEX(Table2[NAMA BARANG],MATCH(ROW()-1,Table2[//]))</f>
        <v>Balon BL 100192</v>
      </c>
      <c r="B221" s="7">
        <f>INDEX(Table2[TT],MATCH(ROW()-1,Table2[//]))</f>
        <v>1</v>
      </c>
      <c r="C221" s="8">
        <f>INDEX(Table2[KET],MATCH(ROW()-1,Table2[//]))</f>
        <v>100</v>
      </c>
    </row>
    <row r="222" spans="1:3">
      <c r="A222" s="6" t="str">
        <f>INDEX(Table2[NAMA BARANG],MATCH(ROW()-1,Table2[//]))</f>
        <v>Balon BL 1002</v>
      </c>
      <c r="B222" s="7">
        <f>INDEX(Table2[TT],MATCH(ROW()-1,Table2[//]))</f>
        <v>13</v>
      </c>
      <c r="C222" s="8">
        <f>INDEX(Table2[KET],MATCH(ROW()-1,Table2[//]))</f>
        <v>100</v>
      </c>
    </row>
    <row r="223" spans="1:3">
      <c r="A223" s="6" t="str">
        <f>INDEX(Table2[NAMA BARANG],MATCH(ROW()-1,Table2[//]))</f>
        <v>Balon BL 10022</v>
      </c>
      <c r="B223" s="7">
        <f>INDEX(Table2[TT],MATCH(ROW()-1,Table2[//]))</f>
        <v>10</v>
      </c>
      <c r="C223" s="8">
        <f>INDEX(Table2[KET],MATCH(ROW()-1,Table2[//]))</f>
        <v>100</v>
      </c>
    </row>
    <row r="224" spans="1:3">
      <c r="A224" s="6" t="str">
        <f>INDEX(Table2[NAMA BARANG],MATCH(ROW()-1,Table2[//]))</f>
        <v>Balon BL 10023</v>
      </c>
      <c r="B224" s="7">
        <f>INDEX(Table2[TT],MATCH(ROW()-1,Table2[//]))</f>
        <v>16</v>
      </c>
      <c r="C224" s="8">
        <f>INDEX(Table2[KET],MATCH(ROW()-1,Table2[//]))</f>
        <v>100</v>
      </c>
    </row>
    <row r="225" spans="1:3">
      <c r="A225" s="6" t="str">
        <f>INDEX(Table2[NAMA BARANG],MATCH(ROW()-1,Table2[//]))</f>
        <v>Balon BL 10025</v>
      </c>
      <c r="B225" s="7">
        <f>INDEX(Table2[TT],MATCH(ROW()-1,Table2[//]))</f>
        <v>11</v>
      </c>
      <c r="C225" s="8">
        <f>INDEX(Table2[KET],MATCH(ROW()-1,Table2[//]))</f>
        <v>100</v>
      </c>
    </row>
    <row r="226" spans="1:3">
      <c r="A226" s="6" t="str">
        <f>INDEX(Table2[NAMA BARANG],MATCH(ROW()-1,Table2[//]))</f>
        <v>Balon BL 1003</v>
      </c>
      <c r="B226" s="7">
        <f>INDEX(Table2[TT],MATCH(ROW()-1,Table2[//]))</f>
        <v>11</v>
      </c>
      <c r="C226" s="8">
        <f>INDEX(Table2[KET],MATCH(ROW()-1,Table2[//]))</f>
        <v>100</v>
      </c>
    </row>
    <row r="227" spans="1:3">
      <c r="A227" s="6" t="str">
        <f>INDEX(Table2[NAMA BARANG],MATCH(ROW()-1,Table2[//]))</f>
        <v>Balon BL 1005</v>
      </c>
      <c r="B227" s="7">
        <f>INDEX(Table2[TT],MATCH(ROW()-1,Table2[//]))</f>
        <v>10</v>
      </c>
      <c r="C227" s="8">
        <f>INDEX(Table2[KET],MATCH(ROW()-1,Table2[//]))</f>
        <v>100</v>
      </c>
    </row>
    <row r="228" spans="1:3">
      <c r="A228" s="6" t="str">
        <f>INDEX(Table2[NAMA BARANG],MATCH(ROW()-1,Table2[//]))</f>
        <v>Balon BL 1006</v>
      </c>
      <c r="B228" s="7">
        <f>INDEX(Table2[TT],MATCH(ROW()-1,Table2[//]))</f>
        <v>9</v>
      </c>
      <c r="C228" s="8">
        <f>INDEX(Table2[KET],MATCH(ROW()-1,Table2[//]))</f>
        <v>100</v>
      </c>
    </row>
    <row r="229" spans="1:3">
      <c r="A229" s="6" t="str">
        <f>INDEX(Table2[NAMA BARANG],MATCH(ROW()-1,Table2[//]))</f>
        <v>Balon BL 1007</v>
      </c>
      <c r="B229" s="7">
        <f>INDEX(Table2[TT],MATCH(ROW()-1,Table2[//]))</f>
        <v>12</v>
      </c>
      <c r="C229" s="8">
        <f>INDEX(Table2[KET],MATCH(ROW()-1,Table2[//]))</f>
        <v>100</v>
      </c>
    </row>
    <row r="230" spans="1:3">
      <c r="A230" s="6" t="str">
        <f>INDEX(Table2[NAMA BARANG],MATCH(ROW()-1,Table2[//]))</f>
        <v>Balon BL 1008</v>
      </c>
      <c r="B230" s="7">
        <f>INDEX(Table2[TT],MATCH(ROW()-1,Table2[//]))</f>
        <v>7</v>
      </c>
      <c r="C230" s="8">
        <f>INDEX(Table2[KET],MATCH(ROW()-1,Table2[//]))</f>
        <v>100</v>
      </c>
    </row>
    <row r="231" spans="1:3">
      <c r="A231" s="6" t="str">
        <f>INDEX(Table2[NAMA BARANG],MATCH(ROW()-1,Table2[//]))</f>
        <v>Balon BL 10082</v>
      </c>
      <c r="B231" s="7">
        <f>INDEX(Table2[TT],MATCH(ROW()-1,Table2[//]))</f>
        <v>11</v>
      </c>
      <c r="C231" s="8">
        <f>INDEX(Table2[KET],MATCH(ROW()-1,Table2[//]))</f>
        <v>100</v>
      </c>
    </row>
    <row r="232" spans="1:3">
      <c r="A232" s="6" t="str">
        <f>INDEX(Table2[NAMA BARANG],MATCH(ROW()-1,Table2[//]))</f>
        <v>Balon BL 1009</v>
      </c>
      <c r="B232" s="7">
        <f>INDEX(Table2[TT],MATCH(ROW()-1,Table2[//]))</f>
        <v>9</v>
      </c>
      <c r="C232" s="8">
        <f>INDEX(Table2[KET],MATCH(ROW()-1,Table2[//]))</f>
        <v>100</v>
      </c>
    </row>
    <row r="233" spans="1:3">
      <c r="A233" s="6" t="str">
        <f>INDEX(Table2[NAMA BARANG],MATCH(ROW()-1,Table2[//]))</f>
        <v>Balon BL 10092</v>
      </c>
      <c r="B233" s="7">
        <f>INDEX(Table2[TT],MATCH(ROW()-1,Table2[//]))</f>
        <v>6</v>
      </c>
      <c r="C233" s="8">
        <f>INDEX(Table2[KET],MATCH(ROW()-1,Table2[//]))</f>
        <v>100</v>
      </c>
    </row>
    <row r="234" spans="1:3">
      <c r="A234" s="6" t="str">
        <f>INDEX(Table2[NAMA BARANG],MATCH(ROW()-1,Table2[//]))</f>
        <v>Balon Bulan bintang BL 1808</v>
      </c>
      <c r="B234" s="7">
        <f>INDEX(Table2[TT],MATCH(ROW()-1,Table2[//]))</f>
        <v>3</v>
      </c>
      <c r="C234" s="8">
        <f>INDEX(Table2[KET],MATCH(ROW()-1,Table2[//]))</f>
        <v>100</v>
      </c>
    </row>
    <row r="235" spans="1:3">
      <c r="A235" s="6" t="str">
        <f>INDEX(Table2[NAMA BARANG],MATCH(ROW()-1,Table2[//]))</f>
        <v>Balon Foil metallik angka BFOIA</v>
      </c>
      <c r="B235" s="7">
        <f>INDEX(Table2[TT],MATCH(ROW()-1,Table2[//]))</f>
        <v>1</v>
      </c>
      <c r="C235" s="8" t="str">
        <f>INDEX(Table2[KET],MATCH(ROW()-1,Table2[//]))</f>
        <v>2000 pc</v>
      </c>
    </row>
    <row r="236" spans="1:3">
      <c r="A236" s="6" t="str">
        <f>INDEX(Table2[NAMA BARANG],MATCH(ROW()-1,Table2[//]))</f>
        <v>Balon FS love love LKF 3200 M11</v>
      </c>
      <c r="B236" s="7">
        <f>INDEX(Table2[TT],MATCH(ROW()-1,Table2[//]))</f>
        <v>1</v>
      </c>
      <c r="C236" s="8" t="str">
        <f>INDEX(Table2[KET],MATCH(ROW()-1,Table2[//]))</f>
        <v>50 pk</v>
      </c>
    </row>
    <row r="237" spans="1:3">
      <c r="A237" s="6" t="str">
        <f>INDEX(Table2[NAMA BARANG],MATCH(ROW()-1,Table2[//]))</f>
        <v>Balon FS Mickey LKF 3200 M3</v>
      </c>
      <c r="B237" s="7">
        <f>INDEX(Table2[TT],MATCH(ROW()-1,Table2[//]))</f>
        <v>1</v>
      </c>
      <c r="C237" s="8" t="str">
        <f>INDEX(Table2[KET],MATCH(ROW()-1,Table2[//]))</f>
        <v>50 pk</v>
      </c>
    </row>
    <row r="238" spans="1:3">
      <c r="A238" s="6" t="str">
        <f>INDEX(Table2[NAMA BARANG],MATCH(ROW()-1,Table2[//]))</f>
        <v>Balon FS polkadot Lkf 3200 PW</v>
      </c>
      <c r="B238" s="7">
        <f>INDEX(Table2[TT],MATCH(ROW()-1,Table2[//]))</f>
        <v>3</v>
      </c>
      <c r="C238" s="8" t="str">
        <f>INDEX(Table2[KET],MATCH(ROW()-1,Table2[//]))</f>
        <v>50 pk</v>
      </c>
    </row>
    <row r="239" spans="1:3">
      <c r="A239" s="6" t="str">
        <f>INDEX(Table2[NAMA BARANG],MATCH(ROW()-1,Table2[//]))</f>
        <v>Balon LKF 3200 M4</v>
      </c>
      <c r="B239" s="7">
        <f>INDEX(Table2[TT],MATCH(ROW()-1,Table2[//]))</f>
        <v>1</v>
      </c>
      <c r="C239" s="8" t="str">
        <f>INDEX(Table2[KET],MATCH(ROW()-1,Table2[//]))</f>
        <v>50 pk</v>
      </c>
    </row>
    <row r="240" spans="1:3">
      <c r="A240" s="6" t="str">
        <f>INDEX(Table2[NAMA BARANG],MATCH(ROW()-1,Table2[//]))</f>
        <v>Balon LMP 2200</v>
      </c>
      <c r="B240" s="7">
        <f>INDEX(Table2[TT],MATCH(ROW()-1,Table2[//]))</f>
        <v>10</v>
      </c>
      <c r="C240" s="8" t="str">
        <f>INDEX(Table2[KET],MATCH(ROW()-1,Table2[//]))</f>
        <v>60 pc</v>
      </c>
    </row>
    <row r="241" spans="1:3">
      <c r="A241" s="6" t="str">
        <f>INDEX(Table2[NAMA BARANG],MATCH(ROW()-1,Table2[//]))</f>
        <v>Balon metalik HB LMS 2800 HB</v>
      </c>
      <c r="B241" s="7">
        <f>INDEX(Table2[TT],MATCH(ROW()-1,Table2[//]))</f>
        <v>2</v>
      </c>
      <c r="C241" s="8">
        <f>INDEX(Table2[KET],MATCH(ROW()-1,Table2[//]))</f>
        <v>50</v>
      </c>
    </row>
    <row r="242" spans="1:3">
      <c r="A242" s="6" t="str">
        <f>INDEX(Table2[NAMA BARANG],MATCH(ROW()-1,Table2[//]))</f>
        <v>Balon metalik Yoeker (20)</v>
      </c>
      <c r="B242" s="7">
        <f>INDEX(Table2[TT],MATCH(ROW()-1,Table2[//]))</f>
        <v>37</v>
      </c>
      <c r="C242" s="8" t="str">
        <f>INDEX(Table2[KET],MATCH(ROW()-1,Table2[//]))</f>
        <v>100 Disp</v>
      </c>
    </row>
    <row r="243" spans="1:3">
      <c r="A243" s="6" t="str">
        <f>INDEX(Table2[NAMA BARANG],MATCH(ROW()-1,Table2[//]))</f>
        <v>Balon mickey Kcl (20)</v>
      </c>
      <c r="B243" s="7">
        <f>INDEX(Table2[TT],MATCH(ROW()-1,Table2[//]))</f>
        <v>4</v>
      </c>
      <c r="C243" s="8" t="str">
        <f>INDEX(Table2[KET],MATCH(ROW()-1,Table2[//]))</f>
        <v>150 Disp</v>
      </c>
    </row>
    <row r="244" spans="1:3">
      <c r="A244" s="6" t="str">
        <f>INDEX(Table2[NAMA BARANG],MATCH(ROW()-1,Table2[//]))</f>
        <v>Balon Tata Surya KS 1222</v>
      </c>
      <c r="B244" s="7">
        <f>INDEX(Table2[TT],MATCH(ROW()-1,Table2[//]))</f>
        <v>9</v>
      </c>
      <c r="C244" s="8" t="str">
        <f>INDEX(Table2[KET],MATCH(ROW()-1,Table2[//]))</f>
        <v>80 pk</v>
      </c>
    </row>
    <row r="245" spans="1:3">
      <c r="A245" s="6" t="str">
        <f>INDEX(Table2[NAMA BARANG],MATCH(ROW()-1,Table2[//]))</f>
        <v>Balon Zodiak 2260</v>
      </c>
      <c r="B245" s="7">
        <f>INDEX(Table2[TT],MATCH(ROW()-1,Table2[//]))</f>
        <v>2</v>
      </c>
      <c r="C245" s="8" t="str">
        <f>INDEX(Table2[KET],MATCH(ROW()-1,Table2[//]))</f>
        <v>80 pk</v>
      </c>
    </row>
    <row r="246" spans="1:3">
      <c r="A246" s="6" t="str">
        <f>INDEX(Table2[NAMA BARANG],MATCH(ROW()-1,Table2[//]))</f>
        <v>Bando King (Raja) mix gold/ silver</v>
      </c>
      <c r="B246" s="7">
        <f>INDEX(Table2[TT],MATCH(ROW()-1,Table2[//]))</f>
        <v>2</v>
      </c>
      <c r="C246" s="8" t="str">
        <f>INDEX(Table2[KET],MATCH(ROW()-1,Table2[//]))</f>
        <v>1000 pc</v>
      </c>
    </row>
    <row r="247" spans="1:3">
      <c r="A247" s="6" t="str">
        <f>INDEX(Table2[NAMA BARANG],MATCH(ROW()-1,Table2[//]))</f>
        <v>Bando King (Ratu) gold</v>
      </c>
      <c r="B247" s="7">
        <f>INDEX(Table2[TT],MATCH(ROW()-1,Table2[//]))</f>
        <v>2</v>
      </c>
      <c r="C247" s="8" t="str">
        <f>INDEX(Table2[KET],MATCH(ROW()-1,Table2[//]))</f>
        <v>600 pc</v>
      </c>
    </row>
    <row r="248" spans="1:3">
      <c r="A248" s="6" t="str">
        <f>INDEX(Table2[NAMA BARANG],MATCH(ROW()-1,Table2[//]))</f>
        <v>Banner Ballet B312 BS</v>
      </c>
      <c r="B248" s="7">
        <f>INDEX(Table2[TT],MATCH(ROW()-1,Table2[//]))</f>
        <v>1</v>
      </c>
      <c r="C248" s="8" t="str">
        <f>INDEX(Table2[KET],MATCH(ROW()-1,Table2[//]))</f>
        <v>400 pc</v>
      </c>
    </row>
    <row r="249" spans="1:3">
      <c r="A249" s="6" t="str">
        <f>INDEX(Table2[NAMA BARANG],MATCH(ROW()-1,Table2[//]))</f>
        <v>Bensia 06 LMH 4M-3 Hati metalik pendek</v>
      </c>
      <c r="B249" s="7">
        <f>INDEX(Table2[TT],MATCH(ROW()-1,Table2[//]))</f>
        <v>8</v>
      </c>
      <c r="C249" s="8" t="str">
        <f>INDEX(Table2[KET],MATCH(ROW()-1,Table2[//]))</f>
        <v>1152 pc</v>
      </c>
    </row>
    <row r="250" spans="1:3">
      <c r="A250" s="6" t="str">
        <f>INDEX(Table2[NAMA BARANG],MATCH(ROW()-1,Table2[//]))</f>
        <v>Bensia 2C BTS 128</v>
      </c>
      <c r="B250" s="7">
        <f>INDEX(Table2[TT],MATCH(ROW()-1,Table2[//]))</f>
        <v>5</v>
      </c>
      <c r="C250" s="8" t="str">
        <f>INDEX(Table2[KET],MATCH(ROW()-1,Table2[//]))</f>
        <v>36 box</v>
      </c>
    </row>
    <row r="251" spans="1:3">
      <c r="A251" s="6" t="str">
        <f>INDEX(Table2[NAMA BARANG],MATCH(ROW()-1,Table2[//]))</f>
        <v>Bensia 905</v>
      </c>
      <c r="B251" s="7">
        <f>INDEX(Table2[TT],MATCH(ROW()-1,Table2[//]))</f>
        <v>11</v>
      </c>
      <c r="C251" s="8" t="str">
        <f>INDEX(Table2[KET],MATCH(ROW()-1,Table2[//]))</f>
        <v>1152 pc</v>
      </c>
    </row>
    <row r="252" spans="1:3">
      <c r="A252" s="6" t="str">
        <f>INDEX(Table2[NAMA BARANG],MATCH(ROW()-1,Table2[//]))</f>
        <v>Bensia 908 (1)/ 909 (13)</v>
      </c>
      <c r="B252" s="7">
        <f>INDEX(Table2[TT],MATCH(ROW()-1,Table2[//]))</f>
        <v>12</v>
      </c>
      <c r="C252" s="8" t="str">
        <f>INDEX(Table2[KET],MATCH(ROW()-1,Table2[//]))</f>
        <v>1152 PC</v>
      </c>
    </row>
    <row r="253" spans="1:3">
      <c r="A253" s="6" t="str">
        <f>INDEX(Table2[NAMA BARANG],MATCH(ROW()-1,Table2[//]))</f>
        <v>Bensia 9935 pluit (42)</v>
      </c>
      <c r="B253" s="7">
        <f>INDEX(Table2[TT],MATCH(ROW()-1,Table2[//]))</f>
        <v>1</v>
      </c>
      <c r="C253" s="8" t="str">
        <f>INDEX(Table2[KET],MATCH(ROW()-1,Table2[//]))</f>
        <v>48 box</v>
      </c>
    </row>
    <row r="254" spans="1:3">
      <c r="A254" s="6" t="str">
        <f>INDEX(Table2[NAMA BARANG],MATCH(ROW()-1,Table2[//]))</f>
        <v>Bensia 9938 Cermin Kaca (32)</v>
      </c>
      <c r="B254" s="7">
        <f>INDEX(Table2[TT],MATCH(ROW()-1,Table2[//]))</f>
        <v>6</v>
      </c>
      <c r="C254" s="8" t="str">
        <f>INDEX(Table2[KET],MATCH(ROW()-1,Table2[//]))</f>
        <v>48 box</v>
      </c>
    </row>
    <row r="255" spans="1:3">
      <c r="A255" s="6" t="str">
        <f>INDEX(Table2[NAMA BARANG],MATCH(ROW()-1,Table2[//]))</f>
        <v>Bensia 9939 A (Faktur) 32</v>
      </c>
      <c r="B255" s="7">
        <f>INDEX(Table2[TT],MATCH(ROW()-1,Table2[//]))</f>
        <v>3</v>
      </c>
      <c r="C255" s="8" t="str">
        <f>INDEX(Table2[KET],MATCH(ROW()-1,Table2[//]))</f>
        <v>24 box</v>
      </c>
    </row>
    <row r="256" spans="1:3">
      <c r="A256" s="6" t="str">
        <f>INDEX(Table2[NAMA BARANG],MATCH(ROW()-1,Table2[//]))</f>
        <v>Bensia 9939 Dadu (32)</v>
      </c>
      <c r="B256" s="7">
        <f>INDEX(Table2[TT],MATCH(ROW()-1,Table2[//]))</f>
        <v>5</v>
      </c>
      <c r="C256" s="8" t="str">
        <f>INDEX(Table2[KET],MATCH(ROW()-1,Table2[//]))</f>
        <v>48 box</v>
      </c>
    </row>
    <row r="257" spans="1:3">
      <c r="A257" s="6" t="str">
        <f>INDEX(Table2[NAMA BARANG],MATCH(ROW()-1,Table2[//]))</f>
        <v>Bensia BAEA 009 (1x50)</v>
      </c>
      <c r="B257" s="7">
        <f>INDEX(Table2[TT],MATCH(ROW()-1,Table2[//]))</f>
        <v>4</v>
      </c>
      <c r="C257" s="8" t="str">
        <f>INDEX(Table2[KET],MATCH(ROW()-1,Table2[//]))</f>
        <v>48 box</v>
      </c>
    </row>
    <row r="258" spans="1:3">
      <c r="A258" s="6" t="str">
        <f>INDEX(Table2[NAMA BARANG],MATCH(ROW()-1,Table2[//]))</f>
        <v>Bensia CYD3-1 Smile</v>
      </c>
      <c r="B258" s="7">
        <f>INDEX(Table2[TT],MATCH(ROW()-1,Table2[//]))</f>
        <v>6</v>
      </c>
      <c r="C258" s="8" t="str">
        <f>INDEX(Table2[KET],MATCH(ROW()-1,Table2[//]))</f>
        <v>1200 set</v>
      </c>
    </row>
    <row r="259" spans="1:3">
      <c r="A259" s="6" t="str">
        <f>INDEX(Table2[NAMA BARANG],MATCH(ROW()-1,Table2[//]))</f>
        <v>Bensia CYD3-5 Angel 0322</v>
      </c>
      <c r="B259" s="7">
        <f>INDEX(Table2[TT],MATCH(ROW()-1,Table2[//]))</f>
        <v>8</v>
      </c>
      <c r="C259" s="8" t="str">
        <f>INDEX(Table2[KET],MATCH(ROW()-1,Table2[//]))</f>
        <v>1200 set</v>
      </c>
    </row>
    <row r="260" spans="1:3">
      <c r="A260" s="6" t="str">
        <f>INDEX(Table2[NAMA BARANG],MATCH(ROW()-1,Table2[//]))</f>
        <v>Bensia Dadu SF 9939A</v>
      </c>
      <c r="B260" s="7">
        <f>INDEX(Table2[TT],MATCH(ROW()-1,Table2[//]))</f>
        <v>5</v>
      </c>
      <c r="C260" s="8" t="str">
        <f>INDEX(Table2[KET],MATCH(ROW()-1,Table2[//]))</f>
        <v>24 box</v>
      </c>
    </row>
    <row r="261" spans="1:3">
      <c r="A261" s="6" t="str">
        <f>INDEX(Table2[NAMA BARANG],MATCH(ROW()-1,Table2[//]))</f>
        <v>Bensia Dollar</v>
      </c>
      <c r="B261" s="7">
        <f>INDEX(Table2[TT],MATCH(ROW()-1,Table2[//]))</f>
        <v>1</v>
      </c>
      <c r="C261" s="8" t="str">
        <f>INDEX(Table2[KET],MATCH(ROW()-1,Table2[//]))</f>
        <v>12 grs</v>
      </c>
    </row>
    <row r="262" spans="1:3">
      <c r="A262" s="6" t="str">
        <f>INDEX(Table2[NAMA BARANG],MATCH(ROW()-1,Table2[//]))</f>
        <v>Bensia LT 1311 (30 pc) (36)</v>
      </c>
      <c r="B262" s="7">
        <f>INDEX(Table2[TT],MATCH(ROW()-1,Table2[//]))</f>
        <v>13</v>
      </c>
      <c r="C262" s="8" t="str">
        <f>INDEX(Table2[KET],MATCH(ROW()-1,Table2[//]))</f>
        <v>30 box</v>
      </c>
    </row>
    <row r="263" spans="1:3">
      <c r="A263" s="6" t="str">
        <f>INDEX(Table2[NAMA BARANG],MATCH(ROW()-1,Table2[//]))</f>
        <v>Bensia pluit 9925 A</v>
      </c>
      <c r="B263" s="7">
        <f>INDEX(Table2[TT],MATCH(ROW()-1,Table2[//]))</f>
        <v>1</v>
      </c>
      <c r="C263" s="8" t="str">
        <f>INDEX(Table2[KET],MATCH(ROW()-1,Table2[//]))</f>
        <v>40 box</v>
      </c>
    </row>
    <row r="264" spans="1:3">
      <c r="A264" s="6" t="str">
        <f>INDEX(Table2[NAMA BARANG],MATCH(ROW()-1,Table2[//]))</f>
        <v>Bensia SF 9925 A (Pluit 42 F)</v>
      </c>
      <c r="B264" s="7">
        <f>INDEX(Table2[TT],MATCH(ROW()-1,Table2[//]))</f>
        <v>3</v>
      </c>
      <c r="C264" s="8" t="str">
        <f>INDEX(Table2[KET],MATCH(ROW()-1,Table2[//]))</f>
        <v>40 box</v>
      </c>
    </row>
    <row r="265" spans="1:3">
      <c r="A265" s="6" t="str">
        <f>INDEX(Table2[NAMA BARANG],MATCH(ROW()-1,Table2[//]))</f>
        <v>Bensia SF 9925 B (Tangan 42 F)</v>
      </c>
      <c r="B265" s="7">
        <f>INDEX(Table2[TT],MATCH(ROW()-1,Table2[//]))</f>
        <v>6</v>
      </c>
      <c r="C265" s="8" t="str">
        <f>INDEX(Table2[KET],MATCH(ROW()-1,Table2[//]))</f>
        <v>40 box</v>
      </c>
    </row>
    <row r="266" spans="1:3">
      <c r="A266" s="6" t="str">
        <f>INDEX(Table2[NAMA BARANG],MATCH(ROW()-1,Table2[//]))</f>
        <v>Bensia SF 9925 C (Biasa)</v>
      </c>
      <c r="B266" s="7">
        <f>INDEX(Table2[TT],MATCH(ROW()-1,Table2[//]))</f>
        <v>1</v>
      </c>
      <c r="C266" s="8" t="str">
        <f>INDEX(Table2[KET],MATCH(ROW()-1,Table2[//]))</f>
        <v>38 box</v>
      </c>
    </row>
    <row r="267" spans="1:3">
      <c r="A267" s="6" t="str">
        <f>INDEX(Table2[NAMA BARANG],MATCH(ROW()-1,Table2[//]))</f>
        <v>Bensia SF 9925 C (Faktur)</v>
      </c>
      <c r="B267" s="7">
        <f>INDEX(Table2[TT],MATCH(ROW()-1,Table2[//]))</f>
        <v>9</v>
      </c>
      <c r="C267" s="8" t="str">
        <f>INDEX(Table2[KET],MATCH(ROW()-1,Table2[//]))</f>
        <v>40 box</v>
      </c>
    </row>
    <row r="268" spans="1:3">
      <c r="A268" s="6" t="str">
        <f>INDEX(Table2[NAMA BARANG],MATCH(ROW()-1,Table2[//]))</f>
        <v>Bensia SF 9925 C (Sendok 42 Biasa)</v>
      </c>
      <c r="B268" s="7">
        <f>INDEX(Table2[TT],MATCH(ROW()-1,Table2[//]))</f>
        <v>19</v>
      </c>
      <c r="C268" s="8" t="str">
        <f>INDEX(Table2[KET],MATCH(ROW()-1,Table2[//]))</f>
        <v>40 box</v>
      </c>
    </row>
    <row r="269" spans="1:3">
      <c r="A269" s="6" t="str">
        <f>INDEX(Table2[NAMA BARANG],MATCH(ROW()-1,Table2[//]))</f>
        <v>Bensia ZC 105 pluit</v>
      </c>
      <c r="B269" s="7">
        <f>INDEX(Table2[TT],MATCH(ROW()-1,Table2[//]))</f>
        <v>5</v>
      </c>
      <c r="C269" s="8" t="str">
        <f>INDEX(Table2[KET],MATCH(ROW()-1,Table2[//]))</f>
        <v>1728 pc</v>
      </c>
    </row>
    <row r="270" spans="1:3">
      <c r="A270" s="6" t="str">
        <f>INDEX(Table2[NAMA BARANG],MATCH(ROW()-1,Table2[//]))</f>
        <v>Bensia ZC 131 Fan (30 Box) isi 48</v>
      </c>
      <c r="B270" s="7">
        <f>INDEX(Table2[TT],MATCH(ROW()-1,Table2[//]))</f>
        <v>24</v>
      </c>
      <c r="C270" s="8" t="str">
        <f>INDEX(Table2[KET],MATCH(ROW()-1,Table2[//]))</f>
        <v>1728 pc</v>
      </c>
    </row>
    <row r="271" spans="1:3">
      <c r="A271" s="6" t="str">
        <f>INDEX(Table2[NAMA BARANG],MATCH(ROW()-1,Table2[//]))</f>
        <v>Bensia ZC 9937 (50)</v>
      </c>
      <c r="B271" s="7">
        <f>INDEX(Table2[TT],MATCH(ROW()-1,Table2[//]))</f>
        <v>23</v>
      </c>
      <c r="C271" s="8" t="str">
        <f>INDEX(Table2[KET],MATCH(ROW()-1,Table2[//]))</f>
        <v>72 box</v>
      </c>
    </row>
    <row r="272" spans="1:3">
      <c r="A272" s="6" t="str">
        <f>INDEX(Table2[NAMA BARANG],MATCH(ROW()-1,Table2[//]))</f>
        <v>Binder note/ memo batik T(76)</v>
      </c>
      <c r="B272" s="7">
        <f>INDEX(Table2[TT],MATCH(ROW()-1,Table2[//]))</f>
        <v>7</v>
      </c>
      <c r="C272" s="8" t="str">
        <f>INDEX(Table2[KET],MATCH(ROW()-1,Table2[//]))</f>
        <v>384 pc</v>
      </c>
    </row>
    <row r="273" spans="1:3">
      <c r="A273" s="6" t="str">
        <f>INDEX(Table2[NAMA BARANG],MATCH(ROW()-1,Table2[//]))</f>
        <v>Bk ASB Folio</v>
      </c>
      <c r="B273" s="7">
        <f>INDEX(Table2[TT],MATCH(ROW()-1,Table2[//]))</f>
        <v>1</v>
      </c>
      <c r="C273" s="8">
        <f>INDEX(Table2[KET],MATCH(ROW()-1,Table2[//]))</f>
        <v>50</v>
      </c>
    </row>
    <row r="274" spans="1:3">
      <c r="A274" s="6" t="str">
        <f>INDEX(Table2[NAMA BARANG],MATCH(ROW()-1,Table2[//]))</f>
        <v>Bk ASB Kwarto</v>
      </c>
      <c r="B274" s="7">
        <f>INDEX(Table2[TT],MATCH(ROW()-1,Table2[//]))</f>
        <v>1</v>
      </c>
      <c r="C274" s="8">
        <f>INDEX(Table2[KET],MATCH(ROW()-1,Table2[//]))</f>
        <v>100</v>
      </c>
    </row>
    <row r="275" spans="1:3">
      <c r="A275" s="6" t="str">
        <f>INDEX(Table2[NAMA BARANG],MATCH(ROW()-1,Table2[//]))</f>
        <v xml:space="preserve">Bk Bank Folio </v>
      </c>
      <c r="B275" s="7">
        <f>INDEX(Table2[TT],MATCH(ROW()-1,Table2[//]))</f>
        <v>2</v>
      </c>
      <c r="C275" s="8">
        <f>INDEX(Table2[KET],MATCH(ROW()-1,Table2[//]))</f>
        <v>50</v>
      </c>
    </row>
    <row r="276" spans="1:3">
      <c r="A276" s="6" t="str">
        <f>INDEX(Table2[NAMA BARANG],MATCH(ROW()-1,Table2[//]))</f>
        <v xml:space="preserve">Bk Bank Kwarto </v>
      </c>
      <c r="B276" s="7">
        <f>INDEX(Table2[TT],MATCH(ROW()-1,Table2[//]))</f>
        <v>2</v>
      </c>
      <c r="C276" s="8">
        <f>INDEX(Table2[KET],MATCH(ROW()-1,Table2[//]))</f>
        <v>100</v>
      </c>
    </row>
    <row r="277" spans="1:3">
      <c r="A277" s="6" t="str">
        <f>INDEX(Table2[NAMA BARANG],MATCH(ROW()-1,Table2[//]))</f>
        <v>Bk BNPP FOLIO (PAJAK)</v>
      </c>
      <c r="B277" s="7">
        <f>INDEX(Table2[TT],MATCH(ROW()-1,Table2[//]))</f>
        <v>2</v>
      </c>
      <c r="C277" s="8">
        <f>INDEX(Table2[KET],MATCH(ROW()-1,Table2[//]))</f>
        <v>50</v>
      </c>
    </row>
    <row r="278" spans="1:3">
      <c r="A278" s="6" t="str">
        <f>INDEX(Table2[NAMA BARANG],MATCH(ROW()-1,Table2[//]))</f>
        <v>Bk BNPP Kwarto (PAJAK)</v>
      </c>
      <c r="B278" s="7">
        <f>INDEX(Table2[TT],MATCH(ROW()-1,Table2[//]))</f>
        <v>2</v>
      </c>
      <c r="C278" s="8">
        <f>INDEX(Table2[KET],MATCH(ROW()-1,Table2[//]))</f>
        <v>100</v>
      </c>
    </row>
    <row r="279" spans="1:3">
      <c r="A279" s="6" t="str">
        <f>INDEX(Table2[NAMA BARANG],MATCH(ROW()-1,Table2[//]))</f>
        <v>Bk Diary 1273</v>
      </c>
      <c r="B279" s="7">
        <f>INDEX(Table2[TT],MATCH(ROW()-1,Table2[//]))</f>
        <v>1</v>
      </c>
      <c r="C279" s="8" t="str">
        <f>INDEX(Table2[KET],MATCH(ROW()-1,Table2[//]))</f>
        <v>300 pc</v>
      </c>
    </row>
    <row r="280" spans="1:3">
      <c r="A280" s="6" t="str">
        <f>INDEX(Table2[NAMA BARANG],MATCH(ROW()-1,Table2[//]))</f>
        <v>Bk Diary 1277</v>
      </c>
      <c r="B280" s="7">
        <f>INDEX(Table2[TT],MATCH(ROW()-1,Table2[//]))</f>
        <v>2</v>
      </c>
      <c r="C280" s="8" t="str">
        <f>INDEX(Table2[KET],MATCH(ROW()-1,Table2[//]))</f>
        <v>300 pc</v>
      </c>
    </row>
    <row r="281" spans="1:3">
      <c r="A281" s="6" t="str">
        <f>INDEX(Table2[NAMA BARANG],MATCH(ROW()-1,Table2[//]))</f>
        <v>Bk mewarnai &amp; cerita miring</v>
      </c>
      <c r="B281" s="7">
        <f>INDEX(Table2[TT],MATCH(ROW()-1,Table2[//]))</f>
        <v>32</v>
      </c>
      <c r="C281" s="8" t="str">
        <f>INDEX(Table2[KET],MATCH(ROW()-1,Table2[//]))</f>
        <v>128 ls</v>
      </c>
    </row>
    <row r="282" spans="1:3">
      <c r="A282" s="6" t="str">
        <f>INDEX(Table2[NAMA BARANG],MATCH(ROW()-1,Table2[//]))</f>
        <v>Bk mewarnai 21x29 B</v>
      </c>
      <c r="B282" s="7">
        <f>INDEX(Table2[TT],MATCH(ROW()-1,Table2[//]))</f>
        <v>5</v>
      </c>
      <c r="C282" s="8" t="str">
        <f>INDEX(Table2[KET],MATCH(ROW()-1,Table2[//]))</f>
        <v>600 pc</v>
      </c>
    </row>
    <row r="283" spans="1:3">
      <c r="A283" s="6" t="str">
        <f>INDEX(Table2[NAMA BARANG],MATCH(ROW()-1,Table2[//]))</f>
        <v>Bk mewarnai A5/ Full color</v>
      </c>
      <c r="B283" s="7">
        <f>INDEX(Table2[TT],MATCH(ROW()-1,Table2[//]))</f>
        <v>1</v>
      </c>
      <c r="C283" s="8" t="str">
        <f>INDEX(Table2[KET],MATCH(ROW()-1,Table2[//]))</f>
        <v>480 pc</v>
      </c>
    </row>
    <row r="284" spans="1:3">
      <c r="A284" s="6" t="str">
        <f>INDEX(Table2[NAMA BARANG],MATCH(ROW()-1,Table2[//]))</f>
        <v>Bk mewarnai ART 8 design (32x50)</v>
      </c>
      <c r="B284" s="7">
        <f>INDEX(Table2[TT],MATCH(ROW()-1,Table2[//]))</f>
        <v>19</v>
      </c>
      <c r="C284" s="8" t="str">
        <f>INDEX(Table2[KET],MATCH(ROW()-1,Table2[//]))</f>
        <v>1600 pc</v>
      </c>
    </row>
    <row r="285" spans="1:3">
      <c r="A285" s="6" t="str">
        <f>INDEX(Table2[NAMA BARANG],MATCH(ROW()-1,Table2[//]))</f>
        <v>Bk mewarnai ART A4 (8 design)</v>
      </c>
      <c r="B285" s="7">
        <f>INDEX(Table2[TT],MATCH(ROW()-1,Table2[//]))</f>
        <v>1</v>
      </c>
      <c r="C285" s="8">
        <f>INDEX(Table2[KET],MATCH(ROW()-1,Table2[//]))</f>
        <v>600</v>
      </c>
    </row>
    <row r="286" spans="1:3">
      <c r="A286" s="6" t="str">
        <f>INDEX(Table2[NAMA BARANG],MATCH(ROW()-1,Table2[//]))</f>
        <v>Bk mewarnai BT 21</v>
      </c>
      <c r="B286" s="7">
        <f>INDEX(Table2[TT],MATCH(ROW()-1,Table2[//]))</f>
        <v>1</v>
      </c>
      <c r="C286" s="8">
        <f>INDEX(Table2[KET],MATCH(ROW()-1,Table2[//]))</f>
        <v>600</v>
      </c>
    </row>
    <row r="287" spans="1:3">
      <c r="A287" s="6" t="str">
        <f>INDEX(Table2[NAMA BARANG],MATCH(ROW()-1,Table2[//]))</f>
        <v>Bk mewarnai HTL 600-650</v>
      </c>
      <c r="B287" s="7">
        <f>INDEX(Table2[TT],MATCH(ROW()-1,Table2[//]))</f>
        <v>2</v>
      </c>
      <c r="C287" s="8" t="str">
        <f>INDEX(Table2[KET],MATCH(ROW()-1,Table2[//]))</f>
        <v>160 ls</v>
      </c>
    </row>
    <row r="288" spans="1:3">
      <c r="A288" s="6" t="str">
        <f>INDEX(Table2[NAMA BARANG],MATCH(ROW()-1,Table2[//]))</f>
        <v>Bk mewarnai jumbo 4 seri IF</v>
      </c>
      <c r="B288" s="7">
        <f>INDEX(Table2[TT],MATCH(ROW()-1,Table2[//]))</f>
        <v>2</v>
      </c>
      <c r="C288" s="8">
        <f>INDEX(Table2[KET],MATCH(ROW()-1,Table2[//]))</f>
        <v>600</v>
      </c>
    </row>
    <row r="289" spans="1:3">
      <c r="A289" s="6" t="str">
        <f>INDEX(Table2[NAMA BARANG],MATCH(ROW()-1,Table2[//]))</f>
        <v>Bk mewarnai jumbo kode 8A4-1</v>
      </c>
      <c r="B289" s="7">
        <f>INDEX(Table2[TT],MATCH(ROW()-1,Table2[//]))</f>
        <v>2</v>
      </c>
      <c r="C289" s="8" t="str">
        <f>INDEX(Table2[KET],MATCH(ROW()-1,Table2[//]))</f>
        <v>1200 pc</v>
      </c>
    </row>
    <row r="290" spans="1:3">
      <c r="A290" s="6" t="str">
        <f>INDEX(Table2[NAMA BARANG],MATCH(ROW()-1,Table2[//]))</f>
        <v>Bk Spiral Gliter Happy Cherub G-12 (1 Pk=6)/ A-017 polos</v>
      </c>
      <c r="B290" s="7">
        <f>INDEX(Table2[TT],MATCH(ROW()-1,Table2[//]))</f>
        <v>6</v>
      </c>
      <c r="C290" s="8" t="str">
        <f>INDEX(Table2[KET],MATCH(ROW()-1,Table2[//]))</f>
        <v>30 ls</v>
      </c>
    </row>
    <row r="291" spans="1:3">
      <c r="A291" s="6" t="str">
        <f>INDEX(Table2[NAMA BARANG],MATCH(ROW()-1,Table2[//]))</f>
        <v>Bk Spiral X-019 MM Gliter(3)/ 052 Hk(5)</v>
      </c>
      <c r="B291" s="7">
        <f>INDEX(Table2[TT],MATCH(ROW()-1,Table2[//]))</f>
        <v>8</v>
      </c>
      <c r="C291" s="8" t="str">
        <f>INDEX(Table2[KET],MATCH(ROW()-1,Table2[//]))</f>
        <v>400 pc</v>
      </c>
    </row>
    <row r="292" spans="1:3">
      <c r="A292" s="6" t="str">
        <f>INDEX(Table2[NAMA BARANG],MATCH(ROW()-1,Table2[//]))</f>
        <v>Bk Spiral X-053 MM timbul</v>
      </c>
      <c r="B292" s="7">
        <f>INDEX(Table2[TT],MATCH(ROW()-1,Table2[//]))</f>
        <v>2</v>
      </c>
      <c r="C292" s="8" t="str">
        <f>INDEX(Table2[KET],MATCH(ROW()-1,Table2[//]))</f>
        <v>400 pc</v>
      </c>
    </row>
    <row r="293" spans="1:3">
      <c r="A293" s="6" t="str">
        <f>INDEX(Table2[NAMA BARANG],MATCH(ROW()-1,Table2[//]))</f>
        <v>Bk/ Diary 1047</v>
      </c>
      <c r="B293" s="7">
        <f>INDEX(Table2[TT],MATCH(ROW()-1,Table2[//]))</f>
        <v>1</v>
      </c>
      <c r="C293" s="8">
        <f>INDEX(Table2[KET],MATCH(ROW()-1,Table2[//]))</f>
        <v>0</v>
      </c>
    </row>
    <row r="294" spans="1:3">
      <c r="A294" s="6" t="str">
        <f>INDEX(Table2[NAMA BARANG],MATCH(ROW()-1,Table2[//]))</f>
        <v>Bk/ NB A 318B(1)</v>
      </c>
      <c r="B294" s="7">
        <f>INDEX(Table2[TT],MATCH(ROW()-1,Table2[//]))</f>
        <v>1</v>
      </c>
      <c r="C294" s="8" t="str">
        <f>INDEX(Table2[KET],MATCH(ROW()-1,Table2[//]))</f>
        <v>120 pc</v>
      </c>
    </row>
    <row r="295" spans="1:3">
      <c r="A295" s="6" t="str">
        <f>INDEX(Table2[NAMA BARANG],MATCH(ROW()-1,Table2[//]))</f>
        <v>Bk/ NB A 326K(5)/ A 343K(1)</v>
      </c>
      <c r="B295" s="7">
        <f>INDEX(Table2[TT],MATCH(ROW()-1,Table2[//]))</f>
        <v>6</v>
      </c>
      <c r="C295" s="8" t="str">
        <f>INDEX(Table2[KET],MATCH(ROW()-1,Table2[//]))</f>
        <v>180 pc</v>
      </c>
    </row>
    <row r="296" spans="1:3">
      <c r="A296" s="6" t="str">
        <f>INDEX(Table2[NAMA BARANG],MATCH(ROW()-1,Table2[//]))</f>
        <v>Bk/ NB A 331B</v>
      </c>
      <c r="B296" s="7">
        <f>INDEX(Table2[TT],MATCH(ROW()-1,Table2[//]))</f>
        <v>3</v>
      </c>
      <c r="C296" s="8" t="str">
        <f>INDEX(Table2[KET],MATCH(ROW()-1,Table2[//]))</f>
        <v>120 pc</v>
      </c>
    </row>
    <row r="297" spans="1:3">
      <c r="A297" s="6" t="str">
        <f>INDEX(Table2[NAMA BARANG],MATCH(ROW()-1,Table2[//]))</f>
        <v>Bk/ NB A 342K</v>
      </c>
      <c r="B297" s="7">
        <f>INDEX(Table2[TT],MATCH(ROW()-1,Table2[//]))</f>
        <v>9</v>
      </c>
      <c r="C297" s="8" t="str">
        <f>INDEX(Table2[KET],MATCH(ROW()-1,Table2[//]))</f>
        <v>180 pc</v>
      </c>
    </row>
    <row r="298" spans="1:3">
      <c r="A298" s="6" t="str">
        <f>INDEX(Table2[NAMA BARANG],MATCH(ROW()-1,Table2[//]))</f>
        <v>Bk/ NB Kancing A5 Dsy</v>
      </c>
      <c r="B298" s="7">
        <f>INDEX(Table2[TT],MATCH(ROW()-1,Table2[//]))</f>
        <v>3</v>
      </c>
      <c r="C298" s="8" t="str">
        <f>INDEX(Table2[KET],MATCH(ROW()-1,Table2[//]))</f>
        <v>210 pc</v>
      </c>
    </row>
    <row r="299" spans="1:3">
      <c r="A299" s="6" t="str">
        <f>INDEX(Table2[NAMA BARANG],MATCH(ROW()-1,Table2[//]))</f>
        <v>Bk/ NB Spiral 6650/ 6450 (A6)</v>
      </c>
      <c r="B299" s="7">
        <f>INDEX(Table2[TT],MATCH(ROW()-1,Table2[//]))</f>
        <v>4</v>
      </c>
      <c r="C299" s="8" t="str">
        <f>INDEX(Table2[KET],MATCH(ROW()-1,Table2[//]))</f>
        <v>240 pc</v>
      </c>
    </row>
    <row r="300" spans="1:3">
      <c r="A300" s="6" t="str">
        <f>INDEX(Table2[NAMA BARANG],MATCH(ROW()-1,Table2[//]))</f>
        <v>Bk/ NB Spiral A6-120 Tab</v>
      </c>
      <c r="B300" s="7">
        <f>INDEX(Table2[TT],MATCH(ROW()-1,Table2[//]))</f>
        <v>3</v>
      </c>
      <c r="C300" s="8" t="str">
        <f>INDEX(Table2[KET],MATCH(ROW()-1,Table2[//]))</f>
        <v>160 pc</v>
      </c>
    </row>
    <row r="301" spans="1:3">
      <c r="A301" s="6" t="str">
        <f>INDEX(Table2[NAMA BARANG],MATCH(ROW()-1,Table2[//]))</f>
        <v>BkMewarnai ART A4 B</v>
      </c>
      <c r="B301" s="7">
        <f>INDEX(Table2[TT],MATCH(ROW()-1,Table2[//]))</f>
        <v>14</v>
      </c>
      <c r="C301" s="8" t="str">
        <f>INDEX(Table2[KET],MATCH(ROW()-1,Table2[//]))</f>
        <v>900 PCS</v>
      </c>
    </row>
    <row r="302" spans="1:3">
      <c r="A302" s="6" t="str">
        <f>INDEX(Table2[NAMA BARANG],MATCH(ROW()-1,Table2[//]))</f>
        <v>Block note Enter spiral 403</v>
      </c>
      <c r="B302" s="7">
        <f>INDEX(Table2[TT],MATCH(ROW()-1,Table2[//]))</f>
        <v>2</v>
      </c>
      <c r="C302" s="8" t="str">
        <f>INDEX(Table2[KET],MATCH(ROW()-1,Table2[//]))</f>
        <v>20 ls</v>
      </c>
    </row>
    <row r="303" spans="1:3">
      <c r="A303" s="6" t="str">
        <f>INDEX(Table2[NAMA BARANG],MATCH(ROW()-1,Table2[//]))</f>
        <v>Block Note/ NB A4</v>
      </c>
      <c r="B303" s="7">
        <f>INDEX(Table2[TT],MATCH(ROW()-1,Table2[//]))</f>
        <v>3</v>
      </c>
      <c r="C303" s="8" t="str">
        <f>INDEX(Table2[KET],MATCH(ROW()-1,Table2[//]))</f>
        <v>72 pc</v>
      </c>
    </row>
    <row r="304" spans="1:3">
      <c r="A304" s="6" t="str">
        <f>INDEX(Table2[NAMA BARANG],MATCH(ROW()-1,Table2[//]))</f>
        <v>BN 7102 A5-20</v>
      </c>
      <c r="B304" s="7">
        <f>INDEX(Table2[TT],MATCH(ROW()-1,Table2[//]))</f>
        <v>4</v>
      </c>
      <c r="C304" s="8" t="str">
        <f>INDEX(Table2[KET],MATCH(ROW()-1,Table2[//]))</f>
        <v>96 pc</v>
      </c>
    </row>
    <row r="305" spans="1:3">
      <c r="A305" s="6" t="str">
        <f>INDEX(Table2[NAMA BARANG],MATCH(ROW()-1,Table2[//]))</f>
        <v>BN A5 Bo.164</v>
      </c>
      <c r="B305" s="7">
        <f>INDEX(Table2[TT],MATCH(ROW()-1,Table2[//]))</f>
        <v>3</v>
      </c>
      <c r="C305" s="8" t="str">
        <f>INDEX(Table2[KET],MATCH(ROW()-1,Table2[//]))</f>
        <v>96 pc</v>
      </c>
    </row>
    <row r="306" spans="1:3">
      <c r="A306" s="6" t="str">
        <f>INDEX(Table2[NAMA BARANG],MATCH(ROW()-1,Table2[//]))</f>
        <v>BN A5 Diyuan DW.A5-03</v>
      </c>
      <c r="B306" s="7">
        <f>INDEX(Table2[TT],MATCH(ROW()-1,Table2[//]))</f>
        <v>5</v>
      </c>
      <c r="C306" s="8" t="str">
        <f>INDEX(Table2[KET],MATCH(ROW()-1,Table2[//]))</f>
        <v>120 pc</v>
      </c>
    </row>
    <row r="307" spans="1:3">
      <c r="A307" s="6" t="str">
        <f>INDEX(Table2[NAMA BARANG],MATCH(ROW()-1,Table2[//]))</f>
        <v>BN A5 ETJ</v>
      </c>
      <c r="B307" s="7">
        <f>INDEX(Table2[TT],MATCH(ROW()-1,Table2[//]))</f>
        <v>4</v>
      </c>
      <c r="C307" s="8" t="str">
        <f>INDEX(Table2[KET],MATCH(ROW()-1,Table2[//]))</f>
        <v>144 pc</v>
      </c>
    </row>
    <row r="308" spans="1:3">
      <c r="A308" s="6" t="str">
        <f>INDEX(Table2[NAMA BARANG],MATCH(ROW()-1,Table2[//]))</f>
        <v>BN A5 Fancy 0913 (Minion)</v>
      </c>
      <c r="B308" s="7">
        <f>INDEX(Table2[TT],MATCH(ROW()-1,Table2[//]))</f>
        <v>1</v>
      </c>
      <c r="C308" s="8" t="str">
        <f>INDEX(Table2[KET],MATCH(ROW()-1,Table2[//]))</f>
        <v>72 pc</v>
      </c>
    </row>
    <row r="309" spans="1:3">
      <c r="A309" s="6" t="str">
        <f>INDEX(Table2[NAMA BARANG],MATCH(ROW()-1,Table2[//]))</f>
        <v>BN A5 FPHY 002</v>
      </c>
      <c r="B309" s="7">
        <f>INDEX(Table2[TT],MATCH(ROW()-1,Table2[//]))</f>
        <v>3</v>
      </c>
      <c r="C309" s="8" t="str">
        <f>INDEX(Table2[KET],MATCH(ROW()-1,Table2[//]))</f>
        <v>96 PCS</v>
      </c>
    </row>
    <row r="310" spans="1:3">
      <c r="A310" s="6" t="str">
        <f>INDEX(Table2[NAMA BARANG],MATCH(ROW()-1,Table2[//]))</f>
        <v>BN A5 Rabbit/ koala</v>
      </c>
      <c r="B310" s="7">
        <f>INDEX(Table2[TT],MATCH(ROW()-1,Table2[//]))</f>
        <v>18</v>
      </c>
      <c r="C310" s="8" t="str">
        <f>INDEX(Table2[KET],MATCH(ROW()-1,Table2[//]))</f>
        <v>66 pc</v>
      </c>
    </row>
    <row r="311" spans="1:3">
      <c r="A311" s="6" t="str">
        <f>INDEX(Table2[NAMA BARANG],MATCH(ROW()-1,Table2[//]))</f>
        <v>BN A5 Sika B(4)/ or(3) ring 20</v>
      </c>
      <c r="B311" s="7">
        <f>INDEX(Table2[TT],MATCH(ROW()-1,Table2[//]))</f>
        <v>7</v>
      </c>
      <c r="C311" s="8">
        <f>INDEX(Table2[KET],MATCH(ROW()-1,Table2[//]))</f>
        <v>72</v>
      </c>
    </row>
    <row r="312" spans="1:3">
      <c r="A312" s="6" t="str">
        <f>INDEX(Table2[NAMA BARANG],MATCH(ROW()-1,Table2[//]))</f>
        <v>BN A5 Sika K(5)/ M(1) ring 20</v>
      </c>
      <c r="B312" s="7">
        <f>INDEX(Table2[TT],MATCH(ROW()-1,Table2[//]))</f>
        <v>6</v>
      </c>
      <c r="C312" s="8">
        <f>INDEX(Table2[KET],MATCH(ROW()-1,Table2[//]))</f>
        <v>72</v>
      </c>
    </row>
    <row r="313" spans="1:3">
      <c r="A313" s="6" t="str">
        <f>INDEX(Table2[NAMA BARANG],MATCH(ROW()-1,Table2[//]))</f>
        <v>BN A5-20 H-1</v>
      </c>
      <c r="B313" s="7">
        <f>INDEX(Table2[TT],MATCH(ROW()-1,Table2[//]))</f>
        <v>2</v>
      </c>
      <c r="C313" s="8" t="str">
        <f>INDEX(Table2[KET],MATCH(ROW()-1,Table2[//]))</f>
        <v>72 PCS</v>
      </c>
    </row>
    <row r="314" spans="1:3">
      <c r="A314" s="6" t="str">
        <f>INDEX(Table2[NAMA BARANG],MATCH(ROW()-1,Table2[//]))</f>
        <v>BN B5 warna koala</v>
      </c>
      <c r="B314" s="7">
        <f>INDEX(Table2[TT],MATCH(ROW()-1,Table2[//]))</f>
        <v>4</v>
      </c>
      <c r="C314" s="8" t="str">
        <f>INDEX(Table2[KET],MATCH(ROW()-1,Table2[//]))</f>
        <v>54 pc</v>
      </c>
    </row>
    <row r="315" spans="1:3">
      <c r="A315" s="6" t="str">
        <f>INDEX(Table2[NAMA BARANG],MATCH(ROW()-1,Table2[//]))</f>
        <v>BN S 032k - S002 PR</v>
      </c>
      <c r="B315" s="7">
        <f>INDEX(Table2[TT],MATCH(ROW()-1,Table2[//]))</f>
        <v>1</v>
      </c>
      <c r="C315" s="8" t="str">
        <f>INDEX(Table2[KET],MATCH(ROW()-1,Table2[//]))</f>
        <v>296 pc</v>
      </c>
    </row>
    <row r="316" spans="1:3">
      <c r="A316" s="6" t="str">
        <f>INDEX(Table2[NAMA BARANG],MATCH(ROW()-1,Table2[//]))</f>
        <v>BN Slip A5 Sika Campus</v>
      </c>
      <c r="B316" s="7">
        <f>INDEX(Table2[TT],MATCH(ROW()-1,Table2[//]))</f>
        <v>48</v>
      </c>
      <c r="C316" s="8">
        <f>INDEX(Table2[KET],MATCH(ROW()-1,Table2[//]))</f>
        <v>72</v>
      </c>
    </row>
    <row r="317" spans="1:3">
      <c r="A317" s="6" t="str">
        <f>INDEX(Table2[NAMA BARANG],MATCH(ROW()-1,Table2[//]))</f>
        <v>BNL A2560-37/38/ A5 besar</v>
      </c>
      <c r="B317" s="7">
        <f>INDEX(Table2[TT],MATCH(ROW()-1,Table2[//]))</f>
        <v>1</v>
      </c>
      <c r="C317" s="8" t="str">
        <f>INDEX(Table2[KET],MATCH(ROW()-1,Table2[//]))</f>
        <v>36 ls</v>
      </c>
    </row>
    <row r="318" spans="1:3">
      <c r="A318" s="6" t="str">
        <f>INDEX(Table2[NAMA BARANG],MATCH(ROW()-1,Table2[//]))</f>
        <v>BNS XB 72k 1273</v>
      </c>
      <c r="B318" s="7">
        <f>INDEX(Table2[TT],MATCH(ROW()-1,Table2[//]))</f>
        <v>1</v>
      </c>
      <c r="C318" s="8" t="str">
        <f>INDEX(Table2[KET],MATCH(ROW()-1,Table2[//]))</f>
        <v>24 ls</v>
      </c>
    </row>
    <row r="319" spans="1:3">
      <c r="A319" s="6" t="str">
        <f>INDEX(Table2[NAMA BARANG],MATCH(ROW()-1,Table2[//]))</f>
        <v>BNS XB 72k 1352</v>
      </c>
      <c r="B319" s="7">
        <f>INDEX(Table2[TT],MATCH(ROW()-1,Table2[//]))</f>
        <v>3</v>
      </c>
      <c r="C319" s="8" t="str">
        <f>INDEX(Table2[KET],MATCH(ROW()-1,Table2[//]))</f>
        <v>300 pc</v>
      </c>
    </row>
    <row r="320" spans="1:3">
      <c r="A320" s="6" t="str">
        <f>INDEX(Table2[NAMA BARANG],MATCH(ROW()-1,Table2[//]))</f>
        <v>BNS XB 72k 1400</v>
      </c>
      <c r="B320" s="7">
        <f>INDEX(Table2[TT],MATCH(ROW()-1,Table2[//]))</f>
        <v>1</v>
      </c>
      <c r="C320" s="8" t="str">
        <f>INDEX(Table2[KET],MATCH(ROW()-1,Table2[//]))</f>
        <v>300 pc</v>
      </c>
    </row>
    <row r="321" spans="1:3">
      <c r="A321" s="6" t="str">
        <f>INDEX(Table2[NAMA BARANG],MATCH(ROW()-1,Table2[//]))</f>
        <v>BNS XQ 95k 415/ 440</v>
      </c>
      <c r="B321" s="7">
        <f>INDEX(Table2[TT],MATCH(ROW()-1,Table2[//]))</f>
        <v>2</v>
      </c>
      <c r="C321" s="8">
        <f>INDEX(Table2[KET],MATCH(ROW()-1,Table2[//]))</f>
        <v>480</v>
      </c>
    </row>
    <row r="322" spans="1:3">
      <c r="A322" s="6" t="str">
        <f>INDEX(Table2[NAMA BARANG],MATCH(ROW()-1,Table2[//]))</f>
        <v>BNS XQ 95k 500/ 511</v>
      </c>
      <c r="B322" s="7">
        <f>INDEX(Table2[TT],MATCH(ROW()-1,Table2[//]))</f>
        <v>2</v>
      </c>
      <c r="C322" s="8">
        <f>INDEX(Table2[KET],MATCH(ROW()-1,Table2[//]))</f>
        <v>480</v>
      </c>
    </row>
    <row r="323" spans="1:3">
      <c r="A323" s="6" t="str">
        <f>INDEX(Table2[NAMA BARANG],MATCH(ROW()-1,Table2[//]))</f>
        <v>BNT 2560-45</v>
      </c>
      <c r="B323" s="7">
        <f>INDEX(Table2[TT],MATCH(ROW()-1,Table2[//]))</f>
        <v>1</v>
      </c>
      <c r="C323" s="8" t="str">
        <f>INDEX(Table2[KET],MATCH(ROW()-1,Table2[//]))</f>
        <v>200 pc</v>
      </c>
    </row>
    <row r="324" spans="1:3">
      <c r="A324" s="6" t="str">
        <f>INDEX(Table2[NAMA BARANG],MATCH(ROW()-1,Table2[//]))</f>
        <v>Box file Microtop A.618/ 3 susun</v>
      </c>
      <c r="B324" s="7">
        <f>INDEX(Table2[TT],MATCH(ROW()-1,Table2[//]))</f>
        <v>10</v>
      </c>
      <c r="C324" s="8" t="str">
        <f>INDEX(Table2[KET],MATCH(ROW()-1,Table2[//]))</f>
        <v>48 pc</v>
      </c>
    </row>
    <row r="325" spans="1:3">
      <c r="A325" s="6" t="str">
        <f>INDEX(Table2[NAMA BARANG],MATCH(ROW()-1,Table2[//]))</f>
        <v>Box file Microtop A.648/ 4 susun</v>
      </c>
      <c r="B325" s="7">
        <f>INDEX(Table2[TT],MATCH(ROW()-1,Table2[//]))</f>
        <v>8</v>
      </c>
      <c r="C325" s="8" t="str">
        <f>INDEX(Table2[KET],MATCH(ROW()-1,Table2[//]))</f>
        <v>40 pc</v>
      </c>
    </row>
    <row r="326" spans="1:3">
      <c r="A326" s="6" t="str">
        <f>INDEX(Table2[NAMA BARANG],MATCH(ROW()-1,Table2[//]))</f>
        <v>Box file tylo C 306 Bmuda(9), M(6)</v>
      </c>
      <c r="B326" s="7">
        <f>INDEX(Table2[TT],MATCH(ROW()-1,Table2[//]))</f>
        <v>15</v>
      </c>
      <c r="C326" s="8" t="str">
        <f>INDEX(Table2[KET],MATCH(ROW()-1,Table2[//]))</f>
        <v>48 pc</v>
      </c>
    </row>
    <row r="327" spans="1:3">
      <c r="A327" s="6" t="str">
        <f>INDEX(Table2[NAMA BARANG],MATCH(ROW()-1,Table2[//]))</f>
        <v>Box file tylo C 306 ht(11), Btua(7)</v>
      </c>
      <c r="B327" s="7">
        <f>INDEX(Table2[TT],MATCH(ROW()-1,Table2[//]))</f>
        <v>18</v>
      </c>
      <c r="C327" s="8" t="str">
        <f>INDEX(Table2[KET],MATCH(ROW()-1,Table2[//]))</f>
        <v>48 pc</v>
      </c>
    </row>
    <row r="328" spans="1:3">
      <c r="A328" s="6" t="str">
        <f>INDEX(Table2[NAMA BARANG],MATCH(ROW()-1,Table2[//]))</f>
        <v>Box file tylo C 306 Orange(6), Hj(6)</v>
      </c>
      <c r="B328" s="7">
        <f>INDEX(Table2[TT],MATCH(ROW()-1,Table2[//]))</f>
        <v>12</v>
      </c>
      <c r="C328" s="8" t="str">
        <f>INDEX(Table2[KET],MATCH(ROW()-1,Table2[//]))</f>
        <v>48 pc</v>
      </c>
    </row>
    <row r="329" spans="1:3">
      <c r="A329" s="6" t="str">
        <f>INDEX(Table2[NAMA BARANG],MATCH(ROW()-1,Table2[//]))</f>
        <v>Box file V Tech</v>
      </c>
      <c r="B329" s="7">
        <f>INDEX(Table2[TT],MATCH(ROW()-1,Table2[//]))</f>
        <v>11</v>
      </c>
      <c r="C329" s="8" t="str">
        <f>INDEX(Table2[KET],MATCH(ROW()-1,Table2[//]))</f>
        <v>72 pc</v>
      </c>
    </row>
    <row r="330" spans="1:3">
      <c r="A330" s="6" t="str">
        <f>INDEX(Table2[NAMA BARANG],MATCH(ROW()-1,Table2[//]))</f>
        <v>Bp 0218 Sekuter (48)</v>
      </c>
      <c r="B330" s="7">
        <f>INDEX(Table2[TT],MATCH(ROW()-1,Table2[//]))</f>
        <v>2</v>
      </c>
      <c r="C330" s="8" t="str">
        <f>INDEX(Table2[KET],MATCH(ROW()-1,Table2[//]))</f>
        <v>144 ls</v>
      </c>
    </row>
    <row r="331" spans="1:3">
      <c r="A331" s="6" t="str">
        <f>INDEX(Table2[NAMA BARANG],MATCH(ROW()-1,Table2[//]))</f>
        <v>Bp 0908/ S3 Biru (36)</v>
      </c>
      <c r="B331" s="7">
        <f>INDEX(Table2[TT],MATCH(ROW()-1,Table2[//]))</f>
        <v>6</v>
      </c>
      <c r="C331" s="8" t="str">
        <f>INDEX(Table2[KET],MATCH(ROW()-1,Table2[//]))</f>
        <v>40 box</v>
      </c>
    </row>
    <row r="332" spans="1:3">
      <c r="A332" s="6" t="str">
        <f>INDEX(Table2[NAMA BARANG],MATCH(ROW()-1,Table2[//]))</f>
        <v>Bp 0929</v>
      </c>
      <c r="B332" s="7">
        <f>INDEX(Table2[TT],MATCH(ROW()-1,Table2[//]))</f>
        <v>3</v>
      </c>
      <c r="C332" s="8" t="str">
        <f>INDEX(Table2[KET],MATCH(ROW()-1,Table2[//]))</f>
        <v>144 ls</v>
      </c>
    </row>
    <row r="333" spans="1:3">
      <c r="A333" s="6" t="str">
        <f>INDEX(Table2[NAMA BARANG],MATCH(ROW()-1,Table2[//]))</f>
        <v>Bp 10w Smurf(1)/ 4w Smurf(1)</v>
      </c>
      <c r="B333" s="7">
        <f>INDEX(Table2[TT],MATCH(ROW()-1,Table2[//]))</f>
        <v>1</v>
      </c>
      <c r="C333" s="8" t="str">
        <f>INDEX(Table2[KET],MATCH(ROW()-1,Table2[//]))</f>
        <v>36 box</v>
      </c>
    </row>
    <row r="334" spans="1:3">
      <c r="A334" s="6" t="str">
        <f>INDEX(Table2[NAMA BARANG],MATCH(ROW()-1,Table2[//]))</f>
        <v>Bp 1120 kaki</v>
      </c>
      <c r="B334" s="7">
        <f>INDEX(Table2[TT],MATCH(ROW()-1,Table2[//]))</f>
        <v>5</v>
      </c>
      <c r="C334" s="8" t="str">
        <f>INDEX(Table2[KET],MATCH(ROW()-1,Table2[//]))</f>
        <v>144 ls</v>
      </c>
    </row>
    <row r="335" spans="1:3">
      <c r="A335" s="6" t="str">
        <f>INDEX(Table2[NAMA BARANG],MATCH(ROW()-1,Table2[//]))</f>
        <v>Bp 116 (36)</v>
      </c>
      <c r="B335" s="7">
        <f>INDEX(Table2[TT],MATCH(ROW()-1,Table2[//]))</f>
        <v>6</v>
      </c>
      <c r="C335" s="8" t="str">
        <f>INDEX(Table2[KET],MATCH(ROW()-1,Table2[//]))</f>
        <v>48 box</v>
      </c>
    </row>
    <row r="336" spans="1:3">
      <c r="A336" s="6" t="str">
        <f>INDEX(Table2[NAMA BARANG],MATCH(ROW()-1,Table2[//]))</f>
        <v>Bp 12/ on off M mouse</v>
      </c>
      <c r="B336" s="7">
        <f>INDEX(Table2[TT],MATCH(ROW()-1,Table2[//]))</f>
        <v>5</v>
      </c>
      <c r="C336" s="8" t="str">
        <f>INDEX(Table2[KET],MATCH(ROW()-1,Table2[//]))</f>
        <v>200 ls</v>
      </c>
    </row>
    <row r="337" spans="1:3">
      <c r="A337" s="6" t="str">
        <f>INDEX(Table2[NAMA BARANG],MATCH(ROW()-1,Table2[//]))</f>
        <v>Bp 1890 jamur</v>
      </c>
      <c r="B337" s="7">
        <f>INDEX(Table2[TT],MATCH(ROW()-1,Table2[//]))</f>
        <v>3</v>
      </c>
      <c r="C337" s="8" t="str">
        <f>INDEX(Table2[KET],MATCH(ROW()-1,Table2[//]))</f>
        <v>18 box</v>
      </c>
    </row>
    <row r="338" spans="1:3">
      <c r="A338" s="6" t="str">
        <f>INDEX(Table2[NAMA BARANG],MATCH(ROW()-1,Table2[//]))</f>
        <v>Bp 2028</v>
      </c>
      <c r="B338" s="7">
        <f>INDEX(Table2[TT],MATCH(ROW()-1,Table2[//]))</f>
        <v>3</v>
      </c>
      <c r="C338" s="8" t="str">
        <f>INDEX(Table2[KET],MATCH(ROW()-1,Table2[//]))</f>
        <v>144 ls</v>
      </c>
    </row>
    <row r="339" spans="1:3">
      <c r="A339" s="6" t="str">
        <f>INDEX(Table2[NAMA BARANG],MATCH(ROW()-1,Table2[//]))</f>
        <v>Bp 2313</v>
      </c>
      <c r="B339" s="7">
        <f>INDEX(Table2[TT],MATCH(ROW()-1,Table2[//]))</f>
        <v>1</v>
      </c>
      <c r="C339" s="8" t="str">
        <f>INDEX(Table2[KET],MATCH(ROW()-1,Table2[//]))</f>
        <v>144 ls</v>
      </c>
    </row>
    <row r="340" spans="1:3">
      <c r="A340" s="6" t="str">
        <f>INDEX(Table2[NAMA BARANG],MATCH(ROW()-1,Table2[//]))</f>
        <v>Bp 2319 (1)/ 9809 (3)</v>
      </c>
      <c r="B340" s="7">
        <f>INDEX(Table2[TT],MATCH(ROW()-1,Table2[//]))</f>
        <v>4</v>
      </c>
      <c r="C340" s="8" t="str">
        <f>INDEX(Table2[KET],MATCH(ROW()-1,Table2[//]))</f>
        <v>144 ls</v>
      </c>
    </row>
    <row r="341" spans="1:3">
      <c r="A341" s="6" t="str">
        <f>INDEX(Table2[NAMA BARANG],MATCH(ROW()-1,Table2[//]))</f>
        <v>Bp 2325 (1)</v>
      </c>
      <c r="B341" s="7">
        <f>INDEX(Table2[TT],MATCH(ROW()-1,Table2[//]))</f>
        <v>1</v>
      </c>
      <c r="C341" s="8" t="str">
        <f>INDEX(Table2[KET],MATCH(ROW()-1,Table2[//]))</f>
        <v>144 ls</v>
      </c>
    </row>
    <row r="342" spans="1:3">
      <c r="A342" s="6" t="str">
        <f>INDEX(Table2[NAMA BARANG],MATCH(ROW()-1,Table2[//]))</f>
        <v>Bp 2326 (2)/ 9928 (3)</v>
      </c>
      <c r="B342" s="7">
        <f>INDEX(Table2[TT],MATCH(ROW()-1,Table2[//]))</f>
        <v>5</v>
      </c>
      <c r="C342" s="8" t="str">
        <f>INDEX(Table2[KET],MATCH(ROW()-1,Table2[//]))</f>
        <v>144 ls</v>
      </c>
    </row>
    <row r="343" spans="1:3">
      <c r="A343" s="6" t="str">
        <f>INDEX(Table2[NAMA BARANG],MATCH(ROW()-1,Table2[//]))</f>
        <v>Bp 25001</v>
      </c>
      <c r="B343" s="7">
        <f>INDEX(Table2[TT],MATCH(ROW()-1,Table2[//]))</f>
        <v>5</v>
      </c>
      <c r="C343" s="8" t="str">
        <f>INDEX(Table2[KET],MATCH(ROW()-1,Table2[//]))</f>
        <v>18 box</v>
      </c>
    </row>
    <row r="344" spans="1:3">
      <c r="A344" s="6" t="str">
        <f>INDEX(Table2[NAMA BARANG],MATCH(ROW()-1,Table2[//]))</f>
        <v>Bp 25001</v>
      </c>
      <c r="B344" s="7">
        <f>INDEX(Table2[TT],MATCH(ROW()-1,Table2[//]))</f>
        <v>5</v>
      </c>
      <c r="C344" s="8" t="str">
        <f>INDEX(Table2[KET],MATCH(ROW()-1,Table2[//]))</f>
        <v>18 box</v>
      </c>
    </row>
    <row r="345" spans="1:3">
      <c r="A345" s="6" t="str">
        <f>INDEX(Table2[NAMA BARANG],MATCH(ROW()-1,Table2[//]))</f>
        <v>Bp 2628</v>
      </c>
      <c r="B345" s="7">
        <f>INDEX(Table2[TT],MATCH(ROW()-1,Table2[//]))</f>
        <v>4</v>
      </c>
      <c r="C345" s="8" t="str">
        <f>INDEX(Table2[KET],MATCH(ROW()-1,Table2[//]))</f>
        <v>36 box</v>
      </c>
    </row>
    <row r="346" spans="1:3">
      <c r="A346" s="6" t="str">
        <f>INDEX(Table2[NAMA BARANG],MATCH(ROW()-1,Table2[//]))</f>
        <v>Bp 2710 tentara</v>
      </c>
      <c r="B346" s="7">
        <f>INDEX(Table2[TT],MATCH(ROW()-1,Table2[//]))</f>
        <v>3</v>
      </c>
      <c r="C346" s="8" t="str">
        <f>INDEX(Table2[KET],MATCH(ROW()-1,Table2[//]))</f>
        <v>18 box</v>
      </c>
    </row>
    <row r="347" spans="1:3">
      <c r="A347" s="6" t="str">
        <f>INDEX(Table2[NAMA BARANG],MATCH(ROW()-1,Table2[//]))</f>
        <v>Bp 2710 tentara (48)</v>
      </c>
      <c r="B347" s="7">
        <f>INDEX(Table2[TT],MATCH(ROW()-1,Table2[//]))</f>
        <v>4</v>
      </c>
      <c r="C347" s="8" t="str">
        <f>INDEX(Table2[KET],MATCH(ROW()-1,Table2[//]))</f>
        <v>20 box</v>
      </c>
    </row>
    <row r="348" spans="1:3">
      <c r="A348" s="6" t="str">
        <f>INDEX(Table2[NAMA BARANG],MATCH(ROW()-1,Table2[//]))</f>
        <v>Bp 2710 tentara (48)</v>
      </c>
      <c r="B348" s="7">
        <f>INDEX(Table2[TT],MATCH(ROW()-1,Table2[//]))</f>
        <v>1</v>
      </c>
      <c r="C348" s="8" t="str">
        <f>INDEX(Table2[KET],MATCH(ROW()-1,Table2[//]))</f>
        <v>20 box</v>
      </c>
    </row>
    <row r="349" spans="1:3">
      <c r="A349" s="6" t="str">
        <f>INDEX(Table2[NAMA BARANG],MATCH(ROW()-1,Table2[//]))</f>
        <v>Bp 2725</v>
      </c>
      <c r="B349" s="7">
        <f>INDEX(Table2[TT],MATCH(ROW()-1,Table2[//]))</f>
        <v>1</v>
      </c>
      <c r="C349" s="8" t="str">
        <f>INDEX(Table2[KET],MATCH(ROW()-1,Table2[//]))</f>
        <v>120 ls</v>
      </c>
    </row>
    <row r="350" spans="1:3">
      <c r="A350" s="6" t="str">
        <f>INDEX(Table2[NAMA BARANG],MATCH(ROW()-1,Table2[//]))</f>
        <v>Bp 2731</v>
      </c>
      <c r="B350" s="7">
        <f>INDEX(Table2[TT],MATCH(ROW()-1,Table2[//]))</f>
        <v>1</v>
      </c>
      <c r="C350" s="8" t="str">
        <f>INDEX(Table2[KET],MATCH(ROW()-1,Table2[//]))</f>
        <v>18 box</v>
      </c>
    </row>
    <row r="351" spans="1:3">
      <c r="A351" s="6" t="str">
        <f>INDEX(Table2[NAMA BARANG],MATCH(ROW()-1,Table2[//]))</f>
        <v>Bp 3028 love straw (7=18 box/ 1= 21 box) 1x48</v>
      </c>
      <c r="B351" s="7">
        <f>INDEX(Table2[TT],MATCH(ROW()-1,Table2[//]))</f>
        <v>4</v>
      </c>
      <c r="C351" s="8" t="str">
        <f>INDEX(Table2[KET],MATCH(ROW()-1,Table2[//]))</f>
        <v>18 box</v>
      </c>
    </row>
    <row r="352" spans="1:3">
      <c r="A352" s="6" t="str">
        <f>INDEX(Table2[NAMA BARANG],MATCH(ROW()-1,Table2[//]))</f>
        <v>Bp 3333 gelas + pedang</v>
      </c>
      <c r="B352" s="7">
        <f>INDEX(Table2[TT],MATCH(ROW()-1,Table2[//]))</f>
        <v>1</v>
      </c>
      <c r="C352" s="8" t="str">
        <f>INDEX(Table2[KET],MATCH(ROW()-1,Table2[//]))</f>
        <v>72 box</v>
      </c>
    </row>
    <row r="353" spans="1:3">
      <c r="A353" s="6" t="str">
        <f>INDEX(Table2[NAMA BARANG],MATCH(ROW()-1,Table2[//]))</f>
        <v>Bp 3653 kuda (48)</v>
      </c>
      <c r="B353" s="7">
        <f>INDEX(Table2[TT],MATCH(ROW()-1,Table2[//]))</f>
        <v>1</v>
      </c>
      <c r="C353" s="8" t="str">
        <f>INDEX(Table2[KET],MATCH(ROW()-1,Table2[//]))</f>
        <v>18 box</v>
      </c>
    </row>
    <row r="354" spans="1:3">
      <c r="A354" s="6" t="str">
        <f>INDEX(Table2[NAMA BARANG],MATCH(ROW()-1,Table2[//]))</f>
        <v>Bp 380 (1x36)</v>
      </c>
      <c r="B354" s="7">
        <f>INDEX(Table2[TT],MATCH(ROW()-1,Table2[//]))</f>
        <v>1</v>
      </c>
      <c r="C354" s="8" t="str">
        <f>INDEX(Table2[KET],MATCH(ROW()-1,Table2[//]))</f>
        <v>48 box</v>
      </c>
    </row>
    <row r="355" spans="1:3">
      <c r="A355" s="6" t="str">
        <f>INDEX(Table2[NAMA BARANG],MATCH(ROW()-1,Table2[//]))</f>
        <v>Bp 389 AB (1x36)</v>
      </c>
      <c r="B355" s="7">
        <f>INDEX(Table2[TT],MATCH(ROW()-1,Table2[//]))</f>
        <v>2</v>
      </c>
      <c r="C355" s="8" t="str">
        <f>INDEX(Table2[KET],MATCH(ROW()-1,Table2[//]))</f>
        <v>48 box</v>
      </c>
    </row>
    <row r="356" spans="1:3">
      <c r="A356" s="6" t="str">
        <f>INDEX(Table2[NAMA BARANG],MATCH(ROW()-1,Table2[//]))</f>
        <v>Bp 4W box (P1081)</v>
      </c>
      <c r="B356" s="7">
        <f>INDEX(Table2[TT],MATCH(ROW()-1,Table2[//]))</f>
        <v>1</v>
      </c>
      <c r="C356" s="8" t="str">
        <f>INDEX(Table2[KET],MATCH(ROW()-1,Table2[//]))</f>
        <v>108 ls</v>
      </c>
    </row>
    <row r="357" spans="1:3">
      <c r="A357" s="6" t="str">
        <f>INDEX(Table2[NAMA BARANG],MATCH(ROW()-1,Table2[//]))</f>
        <v>Bp 506</v>
      </c>
      <c r="B357" s="7">
        <f>INDEX(Table2[TT],MATCH(ROW()-1,Table2[//]))</f>
        <v>4</v>
      </c>
      <c r="C357" s="8" t="str">
        <f>INDEX(Table2[KET],MATCH(ROW()-1,Table2[//]))</f>
        <v>144 ls</v>
      </c>
    </row>
    <row r="358" spans="1:3">
      <c r="A358" s="6" t="str">
        <f>INDEX(Table2[NAMA BARANG],MATCH(ROW()-1,Table2[//]))</f>
        <v>Bp 6 warna HK 6060 (24)</v>
      </c>
      <c r="B358" s="7">
        <f>INDEX(Table2[TT],MATCH(ROW()-1,Table2[//]))</f>
        <v>1</v>
      </c>
      <c r="C358" s="8" t="str">
        <f>INDEX(Table2[KET],MATCH(ROW()-1,Table2[//]))</f>
        <v>60 box</v>
      </c>
    </row>
    <row r="359" spans="1:3">
      <c r="A359" s="6" t="str">
        <f>INDEX(Table2[NAMA BARANG],MATCH(ROW()-1,Table2[//]))</f>
        <v>Bp 6653</v>
      </c>
      <c r="B359" s="7">
        <f>INDEX(Table2[TT],MATCH(ROW()-1,Table2[//]))</f>
        <v>3</v>
      </c>
      <c r="C359" s="8" t="str">
        <f>INDEX(Table2[KET],MATCH(ROW()-1,Table2[//]))</f>
        <v>144 ls</v>
      </c>
    </row>
    <row r="360" spans="1:3">
      <c r="A360" s="6" t="str">
        <f>INDEX(Table2[NAMA BARANG],MATCH(ROW()-1,Table2[//]))</f>
        <v>Bp 680 diamond Hati (48)</v>
      </c>
      <c r="B360" s="7">
        <f>INDEX(Table2[TT],MATCH(ROW()-1,Table2[//]))</f>
        <v>6</v>
      </c>
      <c r="C360" s="8" t="str">
        <f>INDEX(Table2[KET],MATCH(ROW()-1,Table2[//]))</f>
        <v>20 box</v>
      </c>
    </row>
    <row r="361" spans="1:3">
      <c r="A361" s="6" t="str">
        <f>INDEX(Table2[NAMA BARANG],MATCH(ROW()-1,Table2[//]))</f>
        <v>Bp 68003 apel</v>
      </c>
      <c r="B361" s="7">
        <f>INDEX(Table2[TT],MATCH(ROW()-1,Table2[//]))</f>
        <v>2</v>
      </c>
      <c r="C361" s="8" t="str">
        <f>INDEX(Table2[KET],MATCH(ROW()-1,Table2[//]))</f>
        <v>144 ls</v>
      </c>
    </row>
    <row r="362" spans="1:3">
      <c r="A362" s="6" t="str">
        <f>INDEX(Table2[NAMA BARANG],MATCH(ROW()-1,Table2[//]))</f>
        <v>Bp 688/ S3 Biru (30)</v>
      </c>
      <c r="B362" s="7">
        <f>INDEX(Table2[TT],MATCH(ROW()-1,Table2[//]))</f>
        <v>1</v>
      </c>
      <c r="C362" s="8" t="str">
        <f>INDEX(Table2[KET],MATCH(ROW()-1,Table2[//]))</f>
        <v>32 box</v>
      </c>
    </row>
    <row r="363" spans="1:3">
      <c r="A363" s="6" t="str">
        <f>INDEX(Table2[NAMA BARANG],MATCH(ROW()-1,Table2[//]))</f>
        <v>Bp 6w 6767 sika</v>
      </c>
      <c r="B363" s="7">
        <f>INDEX(Table2[TT],MATCH(ROW()-1,Table2[//]))</f>
        <v>2</v>
      </c>
      <c r="C363" s="8" t="str">
        <f>INDEX(Table2[KET],MATCH(ROW()-1,Table2[//]))</f>
        <v>108 ls</v>
      </c>
    </row>
    <row r="364" spans="1:3">
      <c r="A364" s="6" t="str">
        <f>INDEX(Table2[NAMA BARANG],MATCH(ROW()-1,Table2[//]))</f>
        <v>Bp 6w MIX karakter 6 gambar</v>
      </c>
      <c r="B364" s="7">
        <f>INDEX(Table2[TT],MATCH(ROW()-1,Table2[//]))</f>
        <v>9</v>
      </c>
      <c r="C364" s="8" t="str">
        <f>INDEX(Table2[KET],MATCH(ROW()-1,Table2[//]))</f>
        <v>1296 pc</v>
      </c>
    </row>
    <row r="365" spans="1:3">
      <c r="A365" s="6" t="str">
        <f>INDEX(Table2[NAMA BARANG],MATCH(ROW()-1,Table2[//]))</f>
        <v>Bp 7035</v>
      </c>
      <c r="B365" s="7">
        <f>INDEX(Table2[TT],MATCH(ROW()-1,Table2[//]))</f>
        <v>2</v>
      </c>
      <c r="C365" s="8" t="str">
        <f>INDEX(Table2[KET],MATCH(ROW()-1,Table2[//]))</f>
        <v>192 ls</v>
      </c>
    </row>
    <row r="366" spans="1:3">
      <c r="A366" s="6" t="str">
        <f>INDEX(Table2[NAMA BARANG],MATCH(ROW()-1,Table2[//]))</f>
        <v>Bp 7054</v>
      </c>
      <c r="B366" s="7">
        <f>INDEX(Table2[TT],MATCH(ROW()-1,Table2[//]))</f>
        <v>1</v>
      </c>
      <c r="C366" s="8" t="str">
        <f>INDEX(Table2[KET],MATCH(ROW()-1,Table2[//]))</f>
        <v>192 ls</v>
      </c>
    </row>
    <row r="367" spans="1:3">
      <c r="A367" s="6" t="str">
        <f>INDEX(Table2[NAMA BARANG],MATCH(ROW()-1,Table2[//]))</f>
        <v>Bp 7064</v>
      </c>
      <c r="B367" s="7">
        <f>INDEX(Table2[TT],MATCH(ROW()-1,Table2[//]))</f>
        <v>13</v>
      </c>
      <c r="C367" s="8" t="str">
        <f>INDEX(Table2[KET],MATCH(ROW()-1,Table2[//]))</f>
        <v>192 ls</v>
      </c>
    </row>
    <row r="368" spans="1:3">
      <c r="A368" s="6" t="str">
        <f>INDEX(Table2[NAMA BARANG],MATCH(ROW()-1,Table2[//]))</f>
        <v>Bp 7067</v>
      </c>
      <c r="B368" s="7">
        <f>INDEX(Table2[TT],MATCH(ROW()-1,Table2[//]))</f>
        <v>18</v>
      </c>
      <c r="C368" s="8" t="str">
        <f>INDEX(Table2[KET],MATCH(ROW()-1,Table2[//]))</f>
        <v>192 ls</v>
      </c>
    </row>
    <row r="369" spans="1:3">
      <c r="A369" s="6" t="str">
        <f>INDEX(Table2[NAMA BARANG],MATCH(ROW()-1,Table2[//]))</f>
        <v>Bp 789</v>
      </c>
      <c r="B369" s="7">
        <f>INDEX(Table2[TT],MATCH(ROW()-1,Table2[//]))</f>
        <v>2</v>
      </c>
      <c r="C369" s="8" t="str">
        <f>INDEX(Table2[KET],MATCH(ROW()-1,Table2[//]))</f>
        <v>48 box</v>
      </c>
    </row>
    <row r="370" spans="1:3">
      <c r="A370" s="6" t="str">
        <f>INDEX(Table2[NAMA BARANG],MATCH(ROW()-1,Table2[//]))</f>
        <v>Bp 82018 garukan/ rabbit</v>
      </c>
      <c r="B370" s="7">
        <f>INDEX(Table2[TT],MATCH(ROW()-1,Table2[//]))</f>
        <v>1</v>
      </c>
      <c r="C370" s="8" t="str">
        <f>INDEX(Table2[KET],MATCH(ROW()-1,Table2[//]))</f>
        <v>144 ls</v>
      </c>
    </row>
    <row r="371" spans="1:3">
      <c r="A371" s="6" t="str">
        <f>INDEX(Table2[NAMA BARANG],MATCH(ROW()-1,Table2[//]))</f>
        <v>Bp 8646</v>
      </c>
      <c r="B371" s="7">
        <f>INDEX(Table2[TT],MATCH(ROW()-1,Table2[//]))</f>
        <v>6</v>
      </c>
      <c r="C371" s="8" t="str">
        <f>INDEX(Table2[KET],MATCH(ROW()-1,Table2[//]))</f>
        <v>144 ls</v>
      </c>
    </row>
    <row r="372" spans="1:3">
      <c r="A372" s="6" t="str">
        <f>INDEX(Table2[NAMA BARANG],MATCH(ROW()-1,Table2[//]))</f>
        <v>Bp 8813 bebek (48)</v>
      </c>
      <c r="B372" s="7">
        <f>INDEX(Table2[TT],MATCH(ROW()-1,Table2[//]))</f>
        <v>1</v>
      </c>
      <c r="C372" s="8" t="str">
        <f>INDEX(Table2[KET],MATCH(ROW()-1,Table2[//]))</f>
        <v>36 box</v>
      </c>
    </row>
    <row r="373" spans="1:3">
      <c r="A373" s="6" t="str">
        <f>INDEX(Table2[NAMA BARANG],MATCH(ROW()-1,Table2[//]))</f>
        <v>Bp 8889 hati</v>
      </c>
      <c r="B373" s="7">
        <f>INDEX(Table2[TT],MATCH(ROW()-1,Table2[//]))</f>
        <v>3</v>
      </c>
      <c r="C373" s="8" t="str">
        <f>INDEX(Table2[KET],MATCH(ROW()-1,Table2[//]))</f>
        <v>144 ls</v>
      </c>
    </row>
    <row r="374" spans="1:3">
      <c r="A374" s="6" t="str">
        <f>INDEX(Table2[NAMA BARANG],MATCH(ROW()-1,Table2[//]))</f>
        <v>Bp 8W megan</v>
      </c>
      <c r="B374" s="7">
        <f>INDEX(Table2[TT],MATCH(ROW()-1,Table2[//]))</f>
        <v>2</v>
      </c>
      <c r="C374" s="8" t="str">
        <f>INDEX(Table2[KET],MATCH(ROW()-1,Table2[//]))</f>
        <v>144 ls</v>
      </c>
    </row>
    <row r="375" spans="1:3">
      <c r="A375" s="6" t="str">
        <f>INDEX(Table2[NAMA BARANG],MATCH(ROW()-1,Table2[//]))</f>
        <v>Bp 9799</v>
      </c>
      <c r="B375" s="7">
        <f>INDEX(Table2[TT],MATCH(ROW()-1,Table2[//]))</f>
        <v>2</v>
      </c>
      <c r="C375" s="8" t="str">
        <f>INDEX(Table2[KET],MATCH(ROW()-1,Table2[//]))</f>
        <v>144 ls</v>
      </c>
    </row>
    <row r="376" spans="1:3">
      <c r="A376" s="6" t="str">
        <f>INDEX(Table2[NAMA BARANG],MATCH(ROW()-1,Table2[//]))</f>
        <v>Bp 9892</v>
      </c>
      <c r="B376" s="7">
        <f>INDEX(Table2[TT],MATCH(ROW()-1,Table2[//]))</f>
        <v>11</v>
      </c>
      <c r="C376" s="8" t="str">
        <f>INDEX(Table2[KET],MATCH(ROW()-1,Table2[//]))</f>
        <v>144 ls</v>
      </c>
    </row>
    <row r="377" spans="1:3">
      <c r="A377" s="6" t="str">
        <f>INDEX(Table2[NAMA BARANG],MATCH(ROW()-1,Table2[//]))</f>
        <v>Bp 9938</v>
      </c>
      <c r="B377" s="7">
        <f>INDEX(Table2[TT],MATCH(ROW()-1,Table2[//]))</f>
        <v>1</v>
      </c>
      <c r="C377" s="8" t="str">
        <f>INDEX(Table2[KET],MATCH(ROW()-1,Table2[//]))</f>
        <v>144 ls</v>
      </c>
    </row>
    <row r="378" spans="1:3">
      <c r="A378" s="6" t="str">
        <f>INDEX(Table2[NAMA BARANG],MATCH(ROW()-1,Table2[//]))</f>
        <v>Bp AODM 011 (6)/ 010 (8) Faktur</v>
      </c>
      <c r="B378" s="7">
        <f>INDEX(Table2[TT],MATCH(ROW()-1,Table2[//]))</f>
        <v>14</v>
      </c>
      <c r="C378" s="8" t="str">
        <f>INDEX(Table2[KET],MATCH(ROW()-1,Table2[//]))</f>
        <v>240 LSN</v>
      </c>
    </row>
    <row r="379" spans="1:3">
      <c r="A379" s="6" t="str">
        <f>INDEX(Table2[NAMA BARANG],MATCH(ROW()-1,Table2[//]))</f>
        <v>Bp AODM 020 Ht</v>
      </c>
      <c r="B379" s="7">
        <f>INDEX(Table2[TT],MATCH(ROW()-1,Table2[//]))</f>
        <v>2</v>
      </c>
      <c r="C379" s="8" t="str">
        <f>INDEX(Table2[KET],MATCH(ROW()-1,Table2[//]))</f>
        <v>144 ls</v>
      </c>
    </row>
    <row r="380" spans="1:3">
      <c r="A380" s="6" t="str">
        <f>INDEX(Table2[NAMA BARANG],MATCH(ROW()-1,Table2[//]))</f>
        <v>Bp AODM 021 Faktur</v>
      </c>
      <c r="B380" s="7">
        <f>INDEX(Table2[TT],MATCH(ROW()-1,Table2[//]))</f>
        <v>5</v>
      </c>
      <c r="C380" s="8" t="str">
        <f>INDEX(Table2[KET],MATCH(ROW()-1,Table2[//]))</f>
        <v>240 ls</v>
      </c>
    </row>
    <row r="381" spans="1:3">
      <c r="A381" s="6" t="str">
        <f>INDEX(Table2[NAMA BARANG],MATCH(ROW()-1,Table2[//]))</f>
        <v>Bp AODM 911</v>
      </c>
      <c r="B381" s="7">
        <f>INDEX(Table2[TT],MATCH(ROW()-1,Table2[//]))</f>
        <v>3</v>
      </c>
      <c r="C381" s="8" t="str">
        <f>INDEX(Table2[KET],MATCH(ROW()-1,Table2[//]))</f>
        <v>144 ls</v>
      </c>
    </row>
    <row r="382" spans="1:3">
      <c r="A382" s="6" t="str">
        <f>INDEX(Table2[NAMA BARANG],MATCH(ROW()-1,Table2[//]))</f>
        <v>Bp Aopo 335 htm (24)</v>
      </c>
      <c r="B382" s="7">
        <f>INDEX(Table2[TT],MATCH(ROW()-1,Table2[//]))</f>
        <v>1</v>
      </c>
      <c r="C382" s="8" t="str">
        <f>INDEX(Table2[KET],MATCH(ROW()-1,Table2[//]))</f>
        <v>240 ls</v>
      </c>
    </row>
    <row r="383" spans="1:3">
      <c r="A383" s="6" t="str">
        <f>INDEX(Table2[NAMA BARANG],MATCH(ROW()-1,Table2[//]))</f>
        <v>Bp Aopo 4506 B</v>
      </c>
      <c r="B383" s="7">
        <f>INDEX(Table2[TT],MATCH(ROW()-1,Table2[//]))</f>
        <v>1</v>
      </c>
      <c r="C383" s="8" t="str">
        <f>INDEX(Table2[KET],MATCH(ROW()-1,Table2[//]))</f>
        <v>144 ls</v>
      </c>
    </row>
    <row r="384" spans="1:3">
      <c r="A384" s="6" t="str">
        <f>INDEX(Table2[NAMA BARANG],MATCH(ROW()-1,Table2[//]))</f>
        <v>Bp art 3013</v>
      </c>
      <c r="B384" s="7">
        <f>INDEX(Table2[TT],MATCH(ROW()-1,Table2[//]))</f>
        <v>1</v>
      </c>
      <c r="C384" s="8" t="str">
        <f>INDEX(Table2[KET],MATCH(ROW()-1,Table2[//]))</f>
        <v>5400 pc</v>
      </c>
    </row>
    <row r="385" spans="1:3">
      <c r="A385" s="6" t="str">
        <f>INDEX(Table2[NAMA BARANG],MATCH(ROW()-1,Table2[//]))</f>
        <v>Bp ATM crystal</v>
      </c>
      <c r="B385" s="7">
        <f>INDEX(Table2[TT],MATCH(ROW()-1,Table2[//]))</f>
        <v>2</v>
      </c>
      <c r="C385" s="8" t="str">
        <f>INDEX(Table2[KET],MATCH(ROW()-1,Table2[//]))</f>
        <v>20 grs</v>
      </c>
    </row>
    <row r="386" spans="1:3">
      <c r="A386" s="6" t="str">
        <f>INDEX(Table2[NAMA BARANG],MATCH(ROW()-1,Table2[//]))</f>
        <v>Bp B-88</v>
      </c>
      <c r="B386" s="7">
        <f>INDEX(Table2[TT],MATCH(ROW()-1,Table2[//]))</f>
        <v>7</v>
      </c>
      <c r="C386" s="8" t="str">
        <f>INDEX(Table2[KET],MATCH(ROW()-1,Table2[//]))</f>
        <v>20 grs</v>
      </c>
    </row>
    <row r="387" spans="1:3">
      <c r="A387" s="6" t="str">
        <f>INDEX(Table2[NAMA BARANG],MATCH(ROW()-1,Table2[//]))</f>
        <v>Bp bellignafoss</v>
      </c>
      <c r="B387" s="7">
        <f>INDEX(Table2[TT],MATCH(ROW()-1,Table2[//]))</f>
        <v>2</v>
      </c>
      <c r="C387" s="8" t="str">
        <f>INDEX(Table2[KET],MATCH(ROW()-1,Table2[//]))</f>
        <v>12 grs</v>
      </c>
    </row>
    <row r="388" spans="1:3">
      <c r="A388" s="6" t="str">
        <f>INDEX(Table2[NAMA BARANG],MATCH(ROW()-1,Table2[//]))</f>
        <v>Bp bensia KMN 008/ 007</v>
      </c>
      <c r="B388" s="7">
        <f>INDEX(Table2[TT],MATCH(ROW()-1,Table2[//]))</f>
        <v>1</v>
      </c>
      <c r="C388" s="8" t="str">
        <f>INDEX(Table2[KET],MATCH(ROW()-1,Table2[//]))</f>
        <v>48 box</v>
      </c>
    </row>
    <row r="389" spans="1:3">
      <c r="A389" s="6" t="str">
        <f>INDEX(Table2[NAMA BARANG],MATCH(ROW()-1,Table2[//]))</f>
        <v>Bp BF 8118/ 8w</v>
      </c>
      <c r="B389" s="7">
        <f>INDEX(Table2[TT],MATCH(ROW()-1,Table2[//]))</f>
        <v>1</v>
      </c>
      <c r="C389" s="8" t="str">
        <f>INDEX(Table2[KET],MATCH(ROW()-1,Table2[//]))</f>
        <v>144 ls</v>
      </c>
    </row>
    <row r="390" spans="1:3">
      <c r="A390" s="6" t="str">
        <f>INDEX(Table2[NAMA BARANG],MATCH(ROW()-1,Table2[//]))</f>
        <v>Bp bolang-baling 1 box 48</v>
      </c>
      <c r="B390" s="7">
        <f>INDEX(Table2[TT],MATCH(ROW()-1,Table2[//]))</f>
        <v>2</v>
      </c>
      <c r="C390" s="8" t="str">
        <f>INDEX(Table2[KET],MATCH(ROW()-1,Table2[//]))</f>
        <v>36 box</v>
      </c>
    </row>
    <row r="391" spans="1:3">
      <c r="A391" s="6" t="str">
        <f>INDEX(Table2[NAMA BARANG],MATCH(ROW()-1,Table2[//]))</f>
        <v>Bp box 1000 K 1000</v>
      </c>
      <c r="B391" s="7">
        <f>INDEX(Table2[TT],MATCH(ROW()-1,Table2[//]))</f>
        <v>3</v>
      </c>
      <c r="C391" s="8" t="str">
        <f>INDEX(Table2[KET],MATCH(ROW()-1,Table2[//]))</f>
        <v>72 ls</v>
      </c>
    </row>
    <row r="392" spans="1:3">
      <c r="A392" s="6" t="str">
        <f>INDEX(Table2[NAMA BARANG],MATCH(ROW()-1,Table2[//]))</f>
        <v>Bp box ketapel AB 2921</v>
      </c>
      <c r="B392" s="7">
        <f>INDEX(Table2[TT],MATCH(ROW()-1,Table2[//]))</f>
        <v>7</v>
      </c>
      <c r="C392" s="8" t="str">
        <f>INDEX(Table2[KET],MATCH(ROW()-1,Table2[//]))</f>
        <v>135 ls</v>
      </c>
    </row>
    <row r="393" spans="1:3">
      <c r="A393" s="6" t="str">
        <f>INDEX(Table2[NAMA BARANG],MATCH(ROW()-1,Table2[//]))</f>
        <v>Bp cabe (G-103) + jepitan ret</v>
      </c>
      <c r="B393" s="7">
        <f>INDEX(Table2[TT],MATCH(ROW()-1,Table2[//]))</f>
        <v>1</v>
      </c>
      <c r="C393" s="8" t="str">
        <f>INDEX(Table2[KET],MATCH(ROW()-1,Table2[//]))</f>
        <v>1392 pc</v>
      </c>
    </row>
    <row r="394" spans="1:3">
      <c r="A394" s="6" t="str">
        <f>INDEX(Table2[NAMA BARANG],MATCH(ROW()-1,Table2[//]))</f>
        <v>Bp cabe (G-103) + jepitan ret (kng/Hj)</v>
      </c>
      <c r="B394" s="7">
        <f>INDEX(Table2[TT],MATCH(ROW()-1,Table2[//]))</f>
        <v>13</v>
      </c>
      <c r="C394" s="8" t="str">
        <f>INDEX(Table2[KET],MATCH(ROW()-1,Table2[//]))</f>
        <v>2000 pc</v>
      </c>
    </row>
    <row r="395" spans="1:3">
      <c r="A395" s="6" t="str">
        <f>INDEX(Table2[NAMA BARANG],MATCH(ROW()-1,Table2[//]))</f>
        <v>Bp Cosh CS 8501</v>
      </c>
      <c r="B395" s="7">
        <f>INDEX(Table2[TT],MATCH(ROW()-1,Table2[//]))</f>
        <v>7</v>
      </c>
      <c r="C395" s="8" t="str">
        <f>INDEX(Table2[KET],MATCH(ROW()-1,Table2[//]))</f>
        <v>144 ls</v>
      </c>
    </row>
    <row r="396" spans="1:3">
      <c r="A396" s="6" t="str">
        <f>INDEX(Table2[NAMA BARANG],MATCH(ROW()-1,Table2[//]))</f>
        <v>Bp Cosh CS 8503</v>
      </c>
      <c r="B396" s="7">
        <f>INDEX(Table2[TT],MATCH(ROW()-1,Table2[//]))</f>
        <v>2</v>
      </c>
      <c r="C396" s="8" t="str">
        <f>INDEX(Table2[KET],MATCH(ROW()-1,Table2[//]))</f>
        <v>144 ls</v>
      </c>
    </row>
    <row r="397" spans="1:3">
      <c r="A397" s="6" t="str">
        <f>INDEX(Table2[NAMA BARANG],MATCH(ROW()-1,Table2[//]))</f>
        <v>Bp Cosh CS 8601</v>
      </c>
      <c r="B397" s="7">
        <f>INDEX(Table2[TT],MATCH(ROW()-1,Table2[//]))</f>
        <v>15</v>
      </c>
      <c r="C397" s="8" t="str">
        <f>INDEX(Table2[KET],MATCH(ROW()-1,Table2[//]))</f>
        <v>144 ls</v>
      </c>
    </row>
    <row r="398" spans="1:3">
      <c r="A398" s="6" t="str">
        <f>INDEX(Table2[NAMA BARANG],MATCH(ROW()-1,Table2[//]))</f>
        <v>Bp Cosh CS G 10</v>
      </c>
      <c r="B398" s="7">
        <f>INDEX(Table2[TT],MATCH(ROW()-1,Table2[//]))</f>
        <v>4</v>
      </c>
      <c r="C398" s="8" t="str">
        <f>INDEX(Table2[KET],MATCH(ROW()-1,Table2[//]))</f>
        <v>144 ls</v>
      </c>
    </row>
    <row r="399" spans="1:3">
      <c r="A399" s="6" t="str">
        <f>INDEX(Table2[NAMA BARANG],MATCH(ROW()-1,Table2[//]))</f>
        <v>Bp Cosh CS LS 919</v>
      </c>
      <c r="B399" s="7">
        <f>INDEX(Table2[TT],MATCH(ROW()-1,Table2[//]))</f>
        <v>3</v>
      </c>
      <c r="C399" s="8" t="str">
        <f>INDEX(Table2[KET],MATCH(ROW()-1,Table2[//]))</f>
        <v>144 ls</v>
      </c>
    </row>
    <row r="400" spans="1:3">
      <c r="A400" s="6" t="str">
        <f>INDEX(Table2[NAMA BARANG],MATCH(ROW()-1,Table2[//]))</f>
        <v>Bp D Tian 1015 (6)/ 108 (11)</v>
      </c>
      <c r="B400" s="7">
        <f>INDEX(Table2[TT],MATCH(ROW()-1,Table2[//]))</f>
        <v>14</v>
      </c>
      <c r="C400" s="8" t="str">
        <f>INDEX(Table2[KET],MATCH(ROW()-1,Table2[//]))</f>
        <v>144 ls</v>
      </c>
    </row>
    <row r="401" spans="1:3">
      <c r="A401" s="6" t="str">
        <f>INDEX(Table2[NAMA BARANG],MATCH(ROW()-1,Table2[//]))</f>
        <v>Bp DB 530</v>
      </c>
      <c r="B401" s="7">
        <f>INDEX(Table2[TT],MATCH(ROW()-1,Table2[//]))</f>
        <v>6</v>
      </c>
      <c r="C401" s="8" t="str">
        <f>INDEX(Table2[KET],MATCH(ROW()-1,Table2[//]))</f>
        <v>120 ls</v>
      </c>
    </row>
    <row r="402" spans="1:3">
      <c r="A402" s="6" t="str">
        <f>INDEX(Table2[NAMA BARANG],MATCH(ROW()-1,Table2[//]))</f>
        <v>Bp Dbs GG 99</v>
      </c>
      <c r="B402" s="7">
        <f>INDEX(Table2[TT],MATCH(ROW()-1,Table2[//]))</f>
        <v>4</v>
      </c>
      <c r="C402" s="8" t="str">
        <f>INDEX(Table2[KET],MATCH(ROW()-1,Table2[//]))</f>
        <v>144 ls</v>
      </c>
    </row>
    <row r="403" spans="1:3">
      <c r="A403" s="6" t="str">
        <f>INDEX(Table2[NAMA BARANG],MATCH(ROW()-1,Table2[//]))</f>
        <v>Bp Deboss 550 + Refill</v>
      </c>
      <c r="B403" s="7">
        <f>INDEX(Table2[TT],MATCH(ROW()-1,Table2[//]))</f>
        <v>2</v>
      </c>
      <c r="C403" s="8" t="str">
        <f>INDEX(Table2[KET],MATCH(ROW()-1,Table2[//]))</f>
        <v>120 ls</v>
      </c>
    </row>
    <row r="404" spans="1:3">
      <c r="A404" s="6" t="str">
        <f>INDEX(Table2[NAMA BARANG],MATCH(ROW()-1,Table2[//]))</f>
        <v>Bp Design kepala AB kotak/ bulat</v>
      </c>
      <c r="B404" s="7">
        <f>INDEX(Table2[TT],MATCH(ROW()-1,Table2[//]))</f>
        <v>1</v>
      </c>
      <c r="C404" s="8" t="str">
        <f>INDEX(Table2[KET],MATCH(ROW()-1,Table2[//]))</f>
        <v>135 ls</v>
      </c>
    </row>
    <row r="405" spans="1:3">
      <c r="A405" s="6" t="str">
        <f>INDEX(Table2[NAMA BARANG],MATCH(ROW()-1,Table2[//]))</f>
        <v>Bp Doraemon 3008</v>
      </c>
      <c r="B405" s="7">
        <f>INDEX(Table2[TT],MATCH(ROW()-1,Table2[//]))</f>
        <v>2</v>
      </c>
      <c r="C405" s="8" t="str">
        <f>INDEX(Table2[KET],MATCH(ROW()-1,Table2[//]))</f>
        <v>1152 pc</v>
      </c>
    </row>
    <row r="406" spans="1:3">
      <c r="A406" s="6" t="str">
        <f>INDEX(Table2[NAMA BARANG],MATCH(ROW()-1,Table2[//]))</f>
        <v>Bp elegant 1803</v>
      </c>
      <c r="B406" s="7">
        <f>INDEX(Table2[TT],MATCH(ROW()-1,Table2[//]))</f>
        <v>2</v>
      </c>
      <c r="C406" s="8" t="str">
        <f>INDEX(Table2[KET],MATCH(ROW()-1,Table2[//]))</f>
        <v>144 ls</v>
      </c>
    </row>
    <row r="407" spans="1:3">
      <c r="A407" s="6" t="str">
        <f>INDEX(Table2[NAMA BARANG],MATCH(ROW()-1,Table2[//]))</f>
        <v>Bp executive BM 300 merah</v>
      </c>
      <c r="B407" s="7">
        <f>INDEX(Table2[TT],MATCH(ROW()-1,Table2[//]))</f>
        <v>1</v>
      </c>
      <c r="C407" s="8" t="str">
        <f>INDEX(Table2[KET],MATCH(ROW()-1,Table2[//]))</f>
        <v>144 ls</v>
      </c>
    </row>
    <row r="408" spans="1:3">
      <c r="A408" s="6" t="str">
        <f>INDEX(Table2[NAMA BARANG],MATCH(ROW()-1,Table2[//]))</f>
        <v>Bp F001 030/12w glitermix</v>
      </c>
      <c r="B408" s="7">
        <f>INDEX(Table2[TT],MATCH(ROW()-1,Table2[//]))</f>
        <v>5</v>
      </c>
      <c r="C408" s="8" t="str">
        <f>INDEX(Table2[KET],MATCH(ROW()-1,Table2[//]))</f>
        <v>160 pc</v>
      </c>
    </row>
    <row r="409" spans="1:3">
      <c r="A409" s="6" t="str">
        <f>INDEX(Table2[NAMA BARANG],MATCH(ROW()-1,Table2[//]))</f>
        <v>Bp F4 AW 46/ 8018 (1x36)</v>
      </c>
      <c r="B409" s="7">
        <f>INDEX(Table2[TT],MATCH(ROW()-1,Table2[//]))</f>
        <v>7</v>
      </c>
      <c r="C409" s="8" t="str">
        <f>INDEX(Table2[KET],MATCH(ROW()-1,Table2[//]))</f>
        <v>96 box</v>
      </c>
    </row>
    <row r="410" spans="1:3">
      <c r="A410" s="6" t="str">
        <f>INDEX(Table2[NAMA BARANG],MATCH(ROW()-1,Table2[//]))</f>
        <v>Bp Fancy 18888</v>
      </c>
      <c r="B410" s="7">
        <f>INDEX(Table2[TT],MATCH(ROW()-1,Table2[//]))</f>
        <v>1</v>
      </c>
      <c r="C410" s="8" t="str">
        <f>INDEX(Table2[KET],MATCH(ROW()-1,Table2[//]))</f>
        <v>144 ls</v>
      </c>
    </row>
    <row r="411" spans="1:3">
      <c r="A411" s="6" t="str">
        <f>INDEX(Table2[NAMA BARANG],MATCH(ROW()-1,Table2[//]))</f>
        <v>Bp Fancy AB besar 2638</v>
      </c>
      <c r="B411" s="7">
        <f>INDEX(Table2[TT],MATCH(ROW()-1,Table2[//]))</f>
        <v>2</v>
      </c>
      <c r="C411" s="8" t="str">
        <f>INDEX(Table2[KET],MATCH(ROW()-1,Table2[//]))</f>
        <v>144 ls</v>
      </c>
    </row>
    <row r="412" spans="1:3">
      <c r="A412" s="6" t="str">
        <f>INDEX(Table2[NAMA BARANG],MATCH(ROW()-1,Table2[//]))</f>
        <v>Bp Fancy ketapel tiup 2629A (5)/ AB tiup 2659 (4)</v>
      </c>
      <c r="B412" s="7">
        <f>INDEX(Table2[TT],MATCH(ROW()-1,Table2[//]))</f>
        <v>9</v>
      </c>
      <c r="C412" s="8" t="str">
        <f>INDEX(Table2[KET],MATCH(ROW()-1,Table2[//]))</f>
        <v>144 ls</v>
      </c>
    </row>
    <row r="413" spans="1:3">
      <c r="A413" s="6" t="str">
        <f>INDEX(Table2[NAMA BARANG],MATCH(ROW()-1,Table2[//]))</f>
        <v>Bp Football (1 box=24)</v>
      </c>
      <c r="B413" s="7">
        <f>INDEX(Table2[TT],MATCH(ROW()-1,Table2[//]))</f>
        <v>1</v>
      </c>
      <c r="C413" s="8" t="str">
        <f>INDEX(Table2[KET],MATCH(ROW()-1,Table2[//]))</f>
        <v>40 box</v>
      </c>
    </row>
    <row r="414" spans="1:3">
      <c r="A414" s="6" t="str">
        <f>INDEX(Table2[NAMA BARANG],MATCH(ROW()-1,Table2[//]))</f>
        <v>Bp gel Debozz 0,7 530</v>
      </c>
      <c r="B414" s="7">
        <f>INDEX(Table2[TT],MATCH(ROW()-1,Table2[//]))</f>
        <v>2</v>
      </c>
      <c r="C414" s="8" t="str">
        <f>INDEX(Table2[KET],MATCH(ROW()-1,Table2[//]))</f>
        <v>120 ls</v>
      </c>
    </row>
    <row r="415" spans="1:3">
      <c r="A415" s="6" t="str">
        <f>INDEX(Table2[NAMA BARANG],MATCH(ROW()-1,Table2[//]))</f>
        <v>Bp gel Koxi KX GP 926</v>
      </c>
      <c r="B415" s="7">
        <f>INDEX(Table2[TT],MATCH(ROW()-1,Table2[//]))</f>
        <v>1</v>
      </c>
      <c r="C415" s="8" t="str">
        <f>INDEX(Table2[KET],MATCH(ROW()-1,Table2[//]))</f>
        <v>144 LSN</v>
      </c>
    </row>
    <row r="416" spans="1:3">
      <c r="A416" s="6" t="str">
        <f>INDEX(Table2[NAMA BARANG],MATCH(ROW()-1,Table2[//]))</f>
        <v>Bp gel Koxi KX GP 927</v>
      </c>
      <c r="B416" s="7">
        <f>INDEX(Table2[TT],MATCH(ROW()-1,Table2[//]))</f>
        <v>1</v>
      </c>
      <c r="C416" s="8" t="str">
        <f>INDEX(Table2[KET],MATCH(ROW()-1,Table2[//]))</f>
        <v>144 LSN</v>
      </c>
    </row>
    <row r="417" spans="1:3">
      <c r="A417" s="6" t="str">
        <f>INDEX(Table2[NAMA BARANG],MATCH(ROW()-1,Table2[//]))</f>
        <v>Bp gel Koxi KX GP 928</v>
      </c>
      <c r="B417" s="7">
        <f>INDEX(Table2[TT],MATCH(ROW()-1,Table2[//]))</f>
        <v>1</v>
      </c>
      <c r="C417" s="8" t="str">
        <f>INDEX(Table2[KET],MATCH(ROW()-1,Table2[//]))</f>
        <v>144 LSN</v>
      </c>
    </row>
    <row r="418" spans="1:3">
      <c r="A418" s="6" t="str">
        <f>INDEX(Table2[NAMA BARANG],MATCH(ROW()-1,Table2[//]))</f>
        <v>Bp gel Koxi KX GP 929</v>
      </c>
      <c r="B418" s="7">
        <f>INDEX(Table2[TT],MATCH(ROW()-1,Table2[//]))</f>
        <v>1</v>
      </c>
      <c r="C418" s="8" t="str">
        <f>INDEX(Table2[KET],MATCH(ROW()-1,Table2[//]))</f>
        <v>144 LSN</v>
      </c>
    </row>
    <row r="419" spans="1:3">
      <c r="A419" s="6" t="str">
        <f>INDEX(Table2[NAMA BARANG],MATCH(ROW()-1,Table2[//]))</f>
        <v>Bp gel Koxi KX GP 930</v>
      </c>
      <c r="B419" s="7">
        <f>INDEX(Table2[TT],MATCH(ROW()-1,Table2[//]))</f>
        <v>1</v>
      </c>
      <c r="C419" s="8" t="str">
        <f>INDEX(Table2[KET],MATCH(ROW()-1,Table2[//]))</f>
        <v>144 LSN</v>
      </c>
    </row>
    <row r="420" spans="1:3">
      <c r="A420" s="6" t="str">
        <f>INDEX(Table2[NAMA BARANG],MATCH(ROW()-1,Table2[//]))</f>
        <v>Bp gel TZ 1000</v>
      </c>
      <c r="B420" s="7">
        <f>INDEX(Table2[TT],MATCH(ROW()-1,Table2[//]))</f>
        <v>14</v>
      </c>
      <c r="C420" s="8" t="str">
        <f>INDEX(Table2[KET],MATCH(ROW()-1,Table2[//]))</f>
        <v>144 ls</v>
      </c>
    </row>
    <row r="421" spans="1:3">
      <c r="A421" s="6" t="str">
        <f>INDEX(Table2[NAMA BARANG],MATCH(ROW()-1,Table2[//]))</f>
        <v>Bp gel TZ 1002</v>
      </c>
      <c r="B421" s="7">
        <f>INDEX(Table2[TT],MATCH(ROW()-1,Table2[//]))</f>
        <v>14</v>
      </c>
      <c r="C421" s="8" t="str">
        <f>INDEX(Table2[KET],MATCH(ROW()-1,Table2[//]))</f>
        <v>144 ls</v>
      </c>
    </row>
    <row r="422" spans="1:3">
      <c r="A422" s="6" t="str">
        <f>INDEX(Table2[NAMA BARANG],MATCH(ROW()-1,Table2[//]))</f>
        <v>Bp Gell 013 (69030) hati+ mainan</v>
      </c>
      <c r="B422" s="7">
        <f>INDEX(Table2[TT],MATCH(ROW()-1,Table2[//]))</f>
        <v>1</v>
      </c>
      <c r="C422" s="8" t="str">
        <f>INDEX(Table2[KET],MATCH(ROW()-1,Table2[//]))</f>
        <v>144 ls</v>
      </c>
    </row>
    <row r="423" spans="1:3">
      <c r="A423" s="6" t="str">
        <f>INDEX(Table2[NAMA BARANG],MATCH(ROW()-1,Table2[//]))</f>
        <v>Bp Gell 0313</v>
      </c>
      <c r="B423" s="7">
        <f>INDEX(Table2[TT],MATCH(ROW()-1,Table2[//]))</f>
        <v>1</v>
      </c>
      <c r="C423" s="8" t="str">
        <f>INDEX(Table2[KET],MATCH(ROW()-1,Table2[//]))</f>
        <v>192 ls</v>
      </c>
    </row>
    <row r="424" spans="1:3">
      <c r="A424" s="6" t="str">
        <f>INDEX(Table2[NAMA BARANG],MATCH(ROW()-1,Table2[//]))</f>
        <v>Bp Gell 0910 boneka</v>
      </c>
      <c r="B424" s="7">
        <f>INDEX(Table2[TT],MATCH(ROW()-1,Table2[//]))</f>
        <v>1</v>
      </c>
      <c r="C424" s="8" t="str">
        <f>INDEX(Table2[KET],MATCH(ROW()-1,Table2[//]))</f>
        <v>144 ls</v>
      </c>
    </row>
    <row r="425" spans="1:3">
      <c r="A425" s="6" t="str">
        <f>INDEX(Table2[NAMA BARANG],MATCH(ROW()-1,Table2[//]))</f>
        <v>Bp Gell 1188</v>
      </c>
      <c r="B425" s="7">
        <f>INDEX(Table2[TT],MATCH(ROW()-1,Table2[//]))</f>
        <v>15</v>
      </c>
      <c r="C425" s="8" t="str">
        <f>INDEX(Table2[KET],MATCH(ROW()-1,Table2[//]))</f>
        <v>144 ls</v>
      </c>
    </row>
    <row r="426" spans="1:3">
      <c r="A426" s="6" t="str">
        <f>INDEX(Table2[NAMA BARANG],MATCH(ROW()-1,Table2[//]))</f>
        <v>Bp Gell 12w 2010M 19A</v>
      </c>
      <c r="B426" s="7">
        <f>INDEX(Table2[TT],MATCH(ROW()-1,Table2[//]))</f>
        <v>1</v>
      </c>
      <c r="C426" s="8" t="str">
        <f>INDEX(Table2[KET],MATCH(ROW()-1,Table2[//]))</f>
        <v>144 ls</v>
      </c>
    </row>
    <row r="427" spans="1:3">
      <c r="A427" s="6" t="str">
        <f>INDEX(Table2[NAMA BARANG],MATCH(ROW()-1,Table2[//]))</f>
        <v>Bp Gell 1518(1)</v>
      </c>
      <c r="B427" s="7">
        <f>INDEX(Table2[TT],MATCH(ROW()-1,Table2[//]))</f>
        <v>1</v>
      </c>
      <c r="C427" s="8" t="str">
        <f>INDEX(Table2[KET],MATCH(ROW()-1,Table2[//]))</f>
        <v>192 ls</v>
      </c>
    </row>
    <row r="428" spans="1:3">
      <c r="A428" s="6" t="str">
        <f>INDEX(Table2[NAMA BARANG],MATCH(ROW()-1,Table2[//]))</f>
        <v>Bp Gell 566</v>
      </c>
      <c r="B428" s="7">
        <f>INDEX(Table2[TT],MATCH(ROW()-1,Table2[//]))</f>
        <v>2</v>
      </c>
      <c r="C428" s="8" t="str">
        <f>INDEX(Table2[KET],MATCH(ROW()-1,Table2[//]))</f>
        <v>144 ls</v>
      </c>
    </row>
    <row r="429" spans="1:3">
      <c r="A429" s="6" t="str">
        <f>INDEX(Table2[NAMA BARANG],MATCH(ROW()-1,Table2[//]))</f>
        <v>Bp Gell 585</v>
      </c>
      <c r="B429" s="7">
        <f>INDEX(Table2[TT],MATCH(ROW()-1,Table2[//]))</f>
        <v>18</v>
      </c>
      <c r="C429" s="8" t="str">
        <f>INDEX(Table2[KET],MATCH(ROW()-1,Table2[//]))</f>
        <v>144 ls</v>
      </c>
    </row>
    <row r="430" spans="1:3">
      <c r="A430" s="6" t="str">
        <f>INDEX(Table2[NAMA BARANG],MATCH(ROW()-1,Table2[//]))</f>
        <v>Bp Gell 7013</v>
      </c>
      <c r="B430" s="7">
        <f>INDEX(Table2[TT],MATCH(ROW()-1,Table2[//]))</f>
        <v>14</v>
      </c>
      <c r="C430" s="8" t="str">
        <f>INDEX(Table2[KET],MATCH(ROW()-1,Table2[//]))</f>
        <v>192 ls</v>
      </c>
    </row>
    <row r="431" spans="1:3">
      <c r="A431" s="6" t="str">
        <f>INDEX(Table2[NAMA BARANG],MATCH(ROW()-1,Table2[//]))</f>
        <v>Bp Gell 7022 kunci</v>
      </c>
      <c r="B431" s="7">
        <f>INDEX(Table2[TT],MATCH(ROW()-1,Table2[//]))</f>
        <v>41</v>
      </c>
      <c r="C431" s="8" t="str">
        <f>INDEX(Table2[KET],MATCH(ROW()-1,Table2[//]))</f>
        <v>192 ls</v>
      </c>
    </row>
    <row r="432" spans="1:3">
      <c r="A432" s="6" t="str">
        <f>INDEX(Table2[NAMA BARANG],MATCH(ROW()-1,Table2[//]))</f>
        <v>Bp Gell 7026</v>
      </c>
      <c r="B432" s="7">
        <f>INDEX(Table2[TT],MATCH(ROW()-1,Table2[//]))</f>
        <v>18</v>
      </c>
      <c r="C432" s="8" t="str">
        <f>INDEX(Table2[KET],MATCH(ROW()-1,Table2[//]))</f>
        <v>192 ls</v>
      </c>
    </row>
    <row r="433" spans="1:3">
      <c r="A433" s="6" t="str">
        <f>INDEX(Table2[NAMA BARANG],MATCH(ROW()-1,Table2[//]))</f>
        <v>Bp Gell 7038</v>
      </c>
      <c r="B433" s="7">
        <f>INDEX(Table2[TT],MATCH(ROW()-1,Table2[//]))</f>
        <v>8</v>
      </c>
      <c r="C433" s="8" t="str">
        <f>INDEX(Table2[KET],MATCH(ROW()-1,Table2[//]))</f>
        <v>192 ls</v>
      </c>
    </row>
    <row r="434" spans="1:3">
      <c r="A434" s="6" t="str">
        <f>INDEX(Table2[NAMA BARANG],MATCH(ROW()-1,Table2[//]))</f>
        <v>Bp Gell 7039</v>
      </c>
      <c r="B434" s="7">
        <f>INDEX(Table2[TT],MATCH(ROW()-1,Table2[//]))</f>
        <v>2</v>
      </c>
      <c r="C434" s="8" t="str">
        <f>INDEX(Table2[KET],MATCH(ROW()-1,Table2[//]))</f>
        <v>192 ls</v>
      </c>
    </row>
    <row r="435" spans="1:3">
      <c r="A435" s="6" t="str">
        <f>INDEX(Table2[NAMA BARANG],MATCH(ROW()-1,Table2[//]))</f>
        <v>Bp Gell 7043</v>
      </c>
      <c r="B435" s="7">
        <f>INDEX(Table2[TT],MATCH(ROW()-1,Table2[//]))</f>
        <v>41</v>
      </c>
      <c r="C435" s="8" t="str">
        <f>INDEX(Table2[KET],MATCH(ROW()-1,Table2[//]))</f>
        <v>192 ls</v>
      </c>
    </row>
    <row r="436" spans="1:3">
      <c r="A436" s="6" t="str">
        <f>INDEX(Table2[NAMA BARANG],MATCH(ROW()-1,Table2[//]))</f>
        <v>Bp Gell 7045</v>
      </c>
      <c r="B436" s="7">
        <f>INDEX(Table2[TT],MATCH(ROW()-1,Table2[//]))</f>
        <v>30</v>
      </c>
      <c r="C436" s="8" t="str">
        <f>INDEX(Table2[KET],MATCH(ROW()-1,Table2[//]))</f>
        <v>192 ls</v>
      </c>
    </row>
    <row r="437" spans="1:3">
      <c r="A437" s="6" t="str">
        <f>INDEX(Table2[NAMA BARANG],MATCH(ROW()-1,Table2[//]))</f>
        <v>Bp Gell 7092</v>
      </c>
      <c r="B437" s="7">
        <f>INDEX(Table2[TT],MATCH(ROW()-1,Table2[//]))</f>
        <v>39</v>
      </c>
      <c r="C437" s="8" t="str">
        <f>INDEX(Table2[KET],MATCH(ROW()-1,Table2[//]))</f>
        <v>192 ls</v>
      </c>
    </row>
    <row r="438" spans="1:3">
      <c r="A438" s="6" t="str">
        <f>INDEX(Table2[NAMA BARANG],MATCH(ROW()-1,Table2[//]))</f>
        <v>Bp Gell 802(10)/ 803(10)</v>
      </c>
      <c r="B438" s="7">
        <f>INDEX(Table2[TT],MATCH(ROW()-1,Table2[//]))</f>
        <v>20</v>
      </c>
      <c r="C438" s="8" t="str">
        <f>INDEX(Table2[KET],MATCH(ROW()-1,Table2[//]))</f>
        <v>144 ls</v>
      </c>
    </row>
    <row r="439" spans="1:3">
      <c r="A439" s="6" t="str">
        <f>INDEX(Table2[NAMA BARANG],MATCH(ROW()-1,Table2[//]))</f>
        <v>Bp Gell 805(11)/ 806(9)</v>
      </c>
      <c r="B439" s="7">
        <f>INDEX(Table2[TT],MATCH(ROW()-1,Table2[//]))</f>
        <v>20</v>
      </c>
      <c r="C439" s="8" t="str">
        <f>INDEX(Table2[KET],MATCH(ROW()-1,Table2[//]))</f>
        <v>144 ls</v>
      </c>
    </row>
    <row r="440" spans="1:3">
      <c r="A440" s="6" t="str">
        <f>INDEX(Table2[NAMA BARANG],MATCH(ROW()-1,Table2[//]))</f>
        <v>Bp Gell 807</v>
      </c>
      <c r="B440" s="7">
        <f>INDEX(Table2[TT],MATCH(ROW()-1,Table2[//]))</f>
        <v>15</v>
      </c>
      <c r="C440" s="8" t="str">
        <f>INDEX(Table2[KET],MATCH(ROW()-1,Table2[//]))</f>
        <v>144 ls</v>
      </c>
    </row>
    <row r="441" spans="1:3">
      <c r="A441" s="6" t="str">
        <f>INDEX(Table2[NAMA BARANG],MATCH(ROW()-1,Table2[//]))</f>
        <v>Bp Gell 8853 segitiga bola</v>
      </c>
      <c r="B441" s="7">
        <f>INDEX(Table2[TT],MATCH(ROW()-1,Table2[//]))</f>
        <v>8</v>
      </c>
      <c r="C441" s="8" t="str">
        <f>INDEX(Table2[KET],MATCH(ROW()-1,Table2[//]))</f>
        <v>144 ls</v>
      </c>
    </row>
    <row r="442" spans="1:3">
      <c r="A442" s="6" t="str">
        <f>INDEX(Table2[NAMA BARANG],MATCH(ROW()-1,Table2[//]))</f>
        <v>Bp Gell 917/ 903</v>
      </c>
      <c r="B442" s="7">
        <f>INDEX(Table2[TT],MATCH(ROW()-1,Table2[//]))</f>
        <v>13</v>
      </c>
      <c r="C442" s="8" t="str">
        <f>INDEX(Table2[KET],MATCH(ROW()-1,Table2[//]))</f>
        <v>144 ls</v>
      </c>
    </row>
    <row r="443" spans="1:3">
      <c r="A443" s="6" t="str">
        <f>INDEX(Table2[NAMA BARANG],MATCH(ROW()-1,Table2[//]))</f>
        <v>Bp Gell 9518 tank air</v>
      </c>
      <c r="B443" s="7">
        <f>INDEX(Table2[TT],MATCH(ROW()-1,Table2[//]))</f>
        <v>2</v>
      </c>
      <c r="C443" s="8" t="str">
        <f>INDEX(Table2[KET],MATCH(ROW()-1,Table2[//]))</f>
        <v>142 ls</v>
      </c>
    </row>
    <row r="444" spans="1:3">
      <c r="A444" s="6" t="str">
        <f>INDEX(Table2[NAMA BARANG],MATCH(ROW()-1,Table2[//]))</f>
        <v>Bp Gell Aopo Gp 1895</v>
      </c>
      <c r="B444" s="7">
        <f>INDEX(Table2[TT],MATCH(ROW()-1,Table2[//]))</f>
        <v>2</v>
      </c>
      <c r="C444" s="8" t="str">
        <f>INDEX(Table2[KET],MATCH(ROW()-1,Table2[//]))</f>
        <v>144 ls</v>
      </c>
    </row>
    <row r="445" spans="1:3">
      <c r="A445" s="6" t="str">
        <f>INDEX(Table2[NAMA BARANG],MATCH(ROW()-1,Table2[//]))</f>
        <v>Bp Gell Aopo Gp-032 warna</v>
      </c>
      <c r="B445" s="7">
        <f>INDEX(Table2[TT],MATCH(ROW()-1,Table2[//]))</f>
        <v>2</v>
      </c>
      <c r="C445" s="8" t="str">
        <f>INDEX(Table2[KET],MATCH(ROW()-1,Table2[//]))</f>
        <v>24 ls</v>
      </c>
    </row>
    <row r="446" spans="1:3">
      <c r="A446" s="6" t="str">
        <f>INDEX(Table2[NAMA BARANG],MATCH(ROW()-1,Table2[//]))</f>
        <v>Bp Gell B155 (0366)</v>
      </c>
      <c r="B446" s="7">
        <f>INDEX(Table2[TT],MATCH(ROW()-1,Table2[//]))</f>
        <v>14</v>
      </c>
      <c r="C446" s="8" t="str">
        <f>INDEX(Table2[KET],MATCH(ROW()-1,Table2[//]))</f>
        <v>144 ls</v>
      </c>
    </row>
    <row r="447" spans="1:3">
      <c r="A447" s="6" t="str">
        <f>INDEX(Table2[NAMA BARANG],MATCH(ROW()-1,Table2[//]))</f>
        <v>Bp Gell elmo H(1) M(1)</v>
      </c>
      <c r="B447" s="7">
        <f>INDEX(Table2[TT],MATCH(ROW()-1,Table2[//]))</f>
        <v>2</v>
      </c>
      <c r="C447" s="8" t="str">
        <f>INDEX(Table2[KET],MATCH(ROW()-1,Table2[//]))</f>
        <v>120 ls</v>
      </c>
    </row>
    <row r="448" spans="1:3">
      <c r="A448" s="6" t="str">
        <f>INDEX(Table2[NAMA BARANG],MATCH(ROW()-1,Table2[//]))</f>
        <v>Bp Gell executive 169 (2)/ 777 (3)</v>
      </c>
      <c r="B448" s="7">
        <f>INDEX(Table2[TT],MATCH(ROW()-1,Table2[//]))</f>
        <v>5</v>
      </c>
      <c r="C448" s="8" t="str">
        <f>INDEX(Table2[KET],MATCH(ROW()-1,Table2[//]))</f>
        <v>144 ls</v>
      </c>
    </row>
    <row r="449" spans="1:3">
      <c r="A449" s="6" t="str">
        <f>INDEX(Table2[NAMA BARANG],MATCH(ROW()-1,Table2[//]))</f>
        <v>Bp Gell G 2036 biru</v>
      </c>
      <c r="B449" s="7">
        <f>INDEX(Table2[TT],MATCH(ROW()-1,Table2[//]))</f>
        <v>5</v>
      </c>
      <c r="C449" s="8" t="str">
        <f>INDEX(Table2[KET],MATCH(ROW()-1,Table2[//]))</f>
        <v>144 ls</v>
      </c>
    </row>
    <row r="450" spans="1:3">
      <c r="A450" s="6" t="str">
        <f>INDEX(Table2[NAMA BARANG],MATCH(ROW()-1,Table2[//]))</f>
        <v>Bp gell GLP SQ 01 12w</v>
      </c>
      <c r="B450" s="7">
        <f>INDEX(Table2[TT],MATCH(ROW()-1,Table2[//]))</f>
        <v>2</v>
      </c>
      <c r="C450" s="8" t="str">
        <f>INDEX(Table2[KET],MATCH(ROW()-1,Table2[//]))</f>
        <v>240 ls</v>
      </c>
    </row>
    <row r="451" spans="1:3">
      <c r="A451" s="6" t="str">
        <f>INDEX(Table2[NAMA BARANG],MATCH(ROW()-1,Table2[//]))</f>
        <v>Bp gell Gp 1016 gold</v>
      </c>
      <c r="B451" s="7">
        <f>INDEX(Table2[TT],MATCH(ROW()-1,Table2[//]))</f>
        <v>5</v>
      </c>
      <c r="C451" s="8" t="str">
        <f>INDEX(Table2[KET],MATCH(ROW()-1,Table2[//]))</f>
        <v>144 ls</v>
      </c>
    </row>
    <row r="452" spans="1:3">
      <c r="A452" s="6" t="str">
        <f>INDEX(Table2[NAMA BARANG],MATCH(ROW()-1,Table2[//]))</f>
        <v>Bp gell Gp 1016 silver</v>
      </c>
      <c r="B452" s="7">
        <f>INDEX(Table2[TT],MATCH(ROW()-1,Table2[//]))</f>
        <v>4</v>
      </c>
      <c r="C452" s="8" t="str">
        <f>INDEX(Table2[KET],MATCH(ROW()-1,Table2[//]))</f>
        <v>144 ls</v>
      </c>
    </row>
    <row r="453" spans="1:3">
      <c r="A453" s="6" t="str">
        <f>INDEX(Table2[NAMA BARANG],MATCH(ROW()-1,Table2[//]))</f>
        <v>Bp Gell Gp 956</v>
      </c>
      <c r="B453" s="7">
        <f>INDEX(Table2[TT],MATCH(ROW()-1,Table2[//]))</f>
        <v>2</v>
      </c>
      <c r="C453" s="8" t="str">
        <f>INDEX(Table2[KET],MATCH(ROW()-1,Table2[//]))</f>
        <v>144 ls</v>
      </c>
    </row>
    <row r="454" spans="1:3">
      <c r="A454" s="6" t="str">
        <f>INDEX(Table2[NAMA BARANG],MATCH(ROW()-1,Table2[//]))</f>
        <v>Bp Gell Gp 963</v>
      </c>
      <c r="B454" s="7">
        <f>INDEX(Table2[TT],MATCH(ROW()-1,Table2[//]))</f>
        <v>3</v>
      </c>
      <c r="C454" s="8" t="str">
        <f>INDEX(Table2[KET],MATCH(ROW()-1,Table2[//]))</f>
        <v>144 ls</v>
      </c>
    </row>
    <row r="455" spans="1:3">
      <c r="A455" s="6" t="str">
        <f>INDEX(Table2[NAMA BARANG],MATCH(ROW()-1,Table2[//]))</f>
        <v>Bp Gell Gramata H1(5)/ H2(13)</v>
      </c>
      <c r="B455" s="7">
        <f>INDEX(Table2[TT],MATCH(ROW()-1,Table2[//]))</f>
        <v>18</v>
      </c>
      <c r="C455" s="8" t="str">
        <f>INDEX(Table2[KET],MATCH(ROW()-1,Table2[//]))</f>
        <v>144 ls</v>
      </c>
    </row>
    <row r="456" spans="1:3">
      <c r="A456" s="6" t="str">
        <f>INDEX(Table2[NAMA BARANG],MATCH(ROW()-1,Table2[//]))</f>
        <v>Bp Gell Gramata H5</v>
      </c>
      <c r="B456" s="7">
        <f>INDEX(Table2[TT],MATCH(ROW()-1,Table2[//]))</f>
        <v>5</v>
      </c>
      <c r="C456" s="8" t="str">
        <f>INDEX(Table2[KET],MATCH(ROW()-1,Table2[//]))</f>
        <v>144 ls</v>
      </c>
    </row>
    <row r="457" spans="1:3">
      <c r="A457" s="6" t="str">
        <f>INDEX(Table2[NAMA BARANG],MATCH(ROW()-1,Table2[//]))</f>
        <v>Bp Gell HB k 510</v>
      </c>
      <c r="B457" s="7">
        <f>INDEX(Table2[TT],MATCH(ROW()-1,Table2[//]))</f>
        <v>7</v>
      </c>
      <c r="C457" s="8" t="str">
        <f>INDEX(Table2[KET],MATCH(ROW()-1,Table2[//]))</f>
        <v>144 ls</v>
      </c>
    </row>
    <row r="458" spans="1:3">
      <c r="A458" s="6" t="str">
        <f>INDEX(Table2[NAMA BARANG],MATCH(ROW()-1,Table2[//]))</f>
        <v>Bp gell HS 1215</v>
      </c>
      <c r="B458" s="7">
        <f>INDEX(Table2[TT],MATCH(ROW()-1,Table2[//]))</f>
        <v>2</v>
      </c>
      <c r="C458" s="8" t="str">
        <f>INDEX(Table2[KET],MATCH(ROW()-1,Table2[//]))</f>
        <v>144 ls</v>
      </c>
    </row>
    <row r="459" spans="1:3">
      <c r="A459" s="6" t="str">
        <f>INDEX(Table2[NAMA BARANG],MATCH(ROW()-1,Table2[//]))</f>
        <v>Bp Gell JD. 860 MMORO (70)</v>
      </c>
      <c r="B459" s="7">
        <f>INDEX(Table2[TT],MATCH(ROW()-1,Table2[//]))</f>
        <v>10</v>
      </c>
      <c r="C459" s="8" t="str">
        <f>INDEX(Table2[KET],MATCH(ROW()-1,Table2[//]))</f>
        <v>36 box</v>
      </c>
    </row>
    <row r="460" spans="1:3">
      <c r="A460" s="6" t="str">
        <f>INDEX(Table2[NAMA BARANG],MATCH(ROW()-1,Table2[//]))</f>
        <v>Bp Gell jiausue 8 color (1 set = 8pc)</v>
      </c>
      <c r="B460" s="7">
        <f>INDEX(Table2[TT],MATCH(ROW()-1,Table2[//]))</f>
        <v>3</v>
      </c>
      <c r="C460" s="8" t="str">
        <f>INDEX(Table2[KET],MATCH(ROW()-1,Table2[//]))</f>
        <v>200 set</v>
      </c>
    </row>
    <row r="461" spans="1:3">
      <c r="A461" s="6" t="str">
        <f>INDEX(Table2[NAMA BARANG],MATCH(ROW()-1,Table2[//]))</f>
        <v>Bp Gell K 593</v>
      </c>
      <c r="B461" s="7">
        <f>INDEX(Table2[TT],MATCH(ROW()-1,Table2[//]))</f>
        <v>28</v>
      </c>
      <c r="C461" s="8" t="str">
        <f>INDEX(Table2[KET],MATCH(ROW()-1,Table2[//]))</f>
        <v>144 ls</v>
      </c>
    </row>
    <row r="462" spans="1:3">
      <c r="A462" s="6" t="str">
        <f>INDEX(Table2[NAMA BARANG],MATCH(ROW()-1,Table2[//]))</f>
        <v>Bp Gell microtop 808 Ht</v>
      </c>
      <c r="B462" s="7">
        <f>INDEX(Table2[TT],MATCH(ROW()-1,Table2[//]))</f>
        <v>6</v>
      </c>
      <c r="C462" s="8" t="str">
        <f>INDEX(Table2[KET],MATCH(ROW()-1,Table2[//]))</f>
        <v>200 ls</v>
      </c>
    </row>
    <row r="463" spans="1:3">
      <c r="A463" s="6" t="str">
        <f>INDEX(Table2[NAMA BARANG],MATCH(ROW()-1,Table2[//]))</f>
        <v>Bp Gell MP 1012 (4)</v>
      </c>
      <c r="B463" s="7">
        <f>INDEX(Table2[TT],MATCH(ROW()-1,Table2[//]))</f>
        <v>4</v>
      </c>
      <c r="C463" s="8" t="str">
        <f>INDEX(Table2[KET],MATCH(ROW()-1,Table2[//]))</f>
        <v>144 ls</v>
      </c>
    </row>
    <row r="464" spans="1:3">
      <c r="A464" s="6" t="str">
        <f>INDEX(Table2[NAMA BARANG],MATCH(ROW()-1,Table2[//]))</f>
        <v>Bp Gell MP 1118</v>
      </c>
      <c r="B464" s="7">
        <f>INDEX(Table2[TT],MATCH(ROW()-1,Table2[//]))</f>
        <v>5</v>
      </c>
      <c r="C464" s="8" t="str">
        <f>INDEX(Table2[KET],MATCH(ROW()-1,Table2[//]))</f>
        <v>144 ls</v>
      </c>
    </row>
    <row r="465" spans="1:3">
      <c r="A465" s="6" t="str">
        <f>INDEX(Table2[NAMA BARANG],MATCH(ROW()-1,Table2[//]))</f>
        <v>Bp Gell natto 8855 (1x48)</v>
      </c>
      <c r="B465" s="7">
        <f>INDEX(Table2[TT],MATCH(ROW()-1,Table2[//]))</f>
        <v>3</v>
      </c>
      <c r="C465" s="8" t="str">
        <f>INDEX(Table2[KET],MATCH(ROW()-1,Table2[//]))</f>
        <v>144 ls</v>
      </c>
    </row>
    <row r="466" spans="1:3">
      <c r="A466" s="6" t="str">
        <f>INDEX(Table2[NAMA BARANG],MATCH(ROW()-1,Table2[//]))</f>
        <v>Bp Gell Pong2 merah (1 dos=20)</v>
      </c>
      <c r="B466" s="7">
        <f>INDEX(Table2[TT],MATCH(ROW()-1,Table2[//]))</f>
        <v>4</v>
      </c>
      <c r="C466" s="8" t="str">
        <f>INDEX(Table2[KET],MATCH(ROW()-1,Table2[//]))</f>
        <v>90 dos</v>
      </c>
    </row>
    <row r="467" spans="1:3">
      <c r="A467" s="6" t="str">
        <f>INDEX(Table2[NAMA BARANG],MATCH(ROW()-1,Table2[//]))</f>
        <v>Bp Gell SanMao 2320</v>
      </c>
      <c r="B467" s="7">
        <f>INDEX(Table2[TT],MATCH(ROW()-1,Table2[//]))</f>
        <v>5</v>
      </c>
      <c r="C467" s="8" t="str">
        <f>INDEX(Table2[KET],MATCH(ROW()-1,Table2[//]))</f>
        <v>144 ls</v>
      </c>
    </row>
    <row r="468" spans="1:3">
      <c r="A468" s="6" t="str">
        <f>INDEX(Table2[NAMA BARANG],MATCH(ROW()-1,Table2[//]))</f>
        <v>Bp Gell SanMao 9578</v>
      </c>
      <c r="B468" s="7">
        <f>INDEX(Table2[TT],MATCH(ROW()-1,Table2[//]))</f>
        <v>5</v>
      </c>
      <c r="C468" s="8" t="str">
        <f>INDEX(Table2[KET],MATCH(ROW()-1,Table2[//]))</f>
        <v>1728 pc</v>
      </c>
    </row>
    <row r="469" spans="1:3">
      <c r="A469" s="6" t="str">
        <f>INDEX(Table2[NAMA BARANG],MATCH(ROW()-1,Table2[//]))</f>
        <v>Bp Gell SanMao 9590(3)</v>
      </c>
      <c r="B469" s="7">
        <f>INDEX(Table2[TT],MATCH(ROW()-1,Table2[//]))</f>
        <v>2</v>
      </c>
      <c r="C469" s="8" t="str">
        <f>INDEX(Table2[KET],MATCH(ROW()-1,Table2[//]))</f>
        <v>1728 pc</v>
      </c>
    </row>
    <row r="470" spans="1:3">
      <c r="A470" s="6" t="str">
        <f>INDEX(Table2[NAMA BARANG],MATCH(ROW()-1,Table2[//]))</f>
        <v>Bp Gell SanMao 9733(3)</v>
      </c>
      <c r="B470" s="7">
        <f>INDEX(Table2[TT],MATCH(ROW()-1,Table2[//]))</f>
        <v>2</v>
      </c>
      <c r="C470" s="8" t="str">
        <f>INDEX(Table2[KET],MATCH(ROW()-1,Table2[//]))</f>
        <v>144 ls</v>
      </c>
    </row>
    <row r="471" spans="1:3">
      <c r="A471" s="6" t="str">
        <f>INDEX(Table2[NAMA BARANG],MATCH(ROW()-1,Table2[//]))</f>
        <v>Bp Gell SanMao 9909</v>
      </c>
      <c r="B471" s="7">
        <f>INDEX(Table2[TT],MATCH(ROW()-1,Table2[//]))</f>
        <v>7</v>
      </c>
      <c r="C471" s="8" t="str">
        <f>INDEX(Table2[KET],MATCH(ROW()-1,Table2[//]))</f>
        <v>144 ls</v>
      </c>
    </row>
    <row r="472" spans="1:3">
      <c r="A472" s="6" t="str">
        <f>INDEX(Table2[NAMA BARANG],MATCH(ROW()-1,Table2[//]))</f>
        <v>Bp Gell Spray Gp-218</v>
      </c>
      <c r="B472" s="7">
        <f>INDEX(Table2[TT],MATCH(ROW()-1,Table2[//]))</f>
        <v>2</v>
      </c>
      <c r="C472" s="8" t="str">
        <f>INDEX(Table2[KET],MATCH(ROW()-1,Table2[//]))</f>
        <v>144 ls</v>
      </c>
    </row>
    <row r="473" spans="1:3">
      <c r="A473" s="6" t="str">
        <f>INDEX(Table2[NAMA BARANG],MATCH(ROW()-1,Table2[//]))</f>
        <v>Bp gell VC 1602 BTS</v>
      </c>
      <c r="B473" s="7">
        <f>INDEX(Table2[TT],MATCH(ROW()-1,Table2[//]))</f>
        <v>2</v>
      </c>
      <c r="C473" s="8" t="str">
        <f>INDEX(Table2[KET],MATCH(ROW()-1,Table2[//]))</f>
        <v>144 ls</v>
      </c>
    </row>
    <row r="474" spans="1:3">
      <c r="A474" s="6" t="str">
        <f>INDEX(Table2[NAMA BARANG],MATCH(ROW()-1,Table2[//]))</f>
        <v>Bp gliter 12w BDO29-12/ C14-144</v>
      </c>
      <c r="B474" s="7">
        <f>INDEX(Table2[TT],MATCH(ROW()-1,Table2[//]))</f>
        <v>5</v>
      </c>
      <c r="C474" s="8" t="str">
        <f>INDEX(Table2[KET],MATCH(ROW()-1,Table2[//]))</f>
        <v>160 set</v>
      </c>
    </row>
    <row r="475" spans="1:3">
      <c r="A475" s="6" t="str">
        <f>INDEX(Table2[NAMA BARANG],MATCH(ROW()-1,Table2[//]))</f>
        <v>Bp gliter 12w BDO49-12/ C14-147</v>
      </c>
      <c r="B475" s="7">
        <f>INDEX(Table2[TT],MATCH(ROW()-1,Table2[//]))</f>
        <v>8</v>
      </c>
      <c r="C475" s="8" t="str">
        <f>INDEX(Table2[KET],MATCH(ROW()-1,Table2[//]))</f>
        <v>1920 pc</v>
      </c>
    </row>
    <row r="476" spans="1:3">
      <c r="A476" s="6" t="str">
        <f>INDEX(Table2[NAMA BARANG],MATCH(ROW()-1,Table2[//]))</f>
        <v>Bp gliter 12w C11-33</v>
      </c>
      <c r="B476" s="7">
        <f>INDEX(Table2[TT],MATCH(ROW()-1,Table2[//]))</f>
        <v>9</v>
      </c>
      <c r="C476" s="8" t="str">
        <f>INDEX(Table2[KET],MATCH(ROW()-1,Table2[//]))</f>
        <v>160 set</v>
      </c>
    </row>
    <row r="477" spans="1:3">
      <c r="A477" s="6" t="str">
        <f>INDEX(Table2[NAMA BARANG],MATCH(ROW()-1,Table2[//]))</f>
        <v>Bp gliter 12w K701 A(1)/ K 701(4)</v>
      </c>
      <c r="B477" s="7">
        <f>INDEX(Table2[TT],MATCH(ROW()-1,Table2[//]))</f>
        <v>5</v>
      </c>
      <c r="C477" s="8" t="str">
        <f>INDEX(Table2[KET],MATCH(ROW()-1,Table2[//]))</f>
        <v>144 ls</v>
      </c>
    </row>
    <row r="478" spans="1:3">
      <c r="A478" s="6" t="str">
        <f>INDEX(Table2[NAMA BARANG],MATCH(ROW()-1,Table2[//]))</f>
        <v>Bp Gp 1022</v>
      </c>
      <c r="B478" s="7">
        <f>INDEX(Table2[TT],MATCH(ROW()-1,Table2[//]))</f>
        <v>4</v>
      </c>
      <c r="C478" s="8" t="str">
        <f>INDEX(Table2[KET],MATCH(ROW()-1,Table2[//]))</f>
        <v>144 ls</v>
      </c>
    </row>
    <row r="479" spans="1:3">
      <c r="A479" s="6" t="str">
        <f>INDEX(Table2[NAMA BARANG],MATCH(ROW()-1,Table2[//]))</f>
        <v>Bp Gp 3139</v>
      </c>
      <c r="B479" s="7">
        <f>INDEX(Table2[TT],MATCH(ROW()-1,Table2[//]))</f>
        <v>3</v>
      </c>
      <c r="C479" s="8" t="str">
        <f>INDEX(Table2[KET],MATCH(ROW()-1,Table2[//]))</f>
        <v>180 ls</v>
      </c>
    </row>
    <row r="480" spans="1:3">
      <c r="A480" s="6" t="str">
        <f>INDEX(Table2[NAMA BARANG],MATCH(ROW()-1,Table2[//]))</f>
        <v>Bp Gp 609</v>
      </c>
      <c r="B480" s="7">
        <f>INDEX(Table2[TT],MATCH(ROW()-1,Table2[//]))</f>
        <v>4</v>
      </c>
      <c r="C480" s="8" t="str">
        <f>INDEX(Table2[KET],MATCH(ROW()-1,Table2[//]))</f>
        <v>144 ls</v>
      </c>
    </row>
    <row r="481" spans="1:3">
      <c r="A481" s="6" t="str">
        <f>INDEX(Table2[NAMA BARANG],MATCH(ROW()-1,Table2[//]))</f>
        <v>Bp Gp 7037</v>
      </c>
      <c r="B481" s="7">
        <f>INDEX(Table2[TT],MATCH(ROW()-1,Table2[//]))</f>
        <v>4</v>
      </c>
      <c r="C481" s="8" t="str">
        <f>INDEX(Table2[KET],MATCH(ROW()-1,Table2[//]))</f>
        <v>192 ls</v>
      </c>
    </row>
    <row r="482" spans="1:3">
      <c r="A482" s="6" t="str">
        <f>INDEX(Table2[NAMA BARANG],MATCH(ROW()-1,Table2[//]))</f>
        <v>Bp Gp 9002(3)/ 9003(1)</v>
      </c>
      <c r="B482" s="7">
        <f>INDEX(Table2[TT],MATCH(ROW()-1,Table2[//]))</f>
        <v>5</v>
      </c>
      <c r="C482" s="8" t="str">
        <f>INDEX(Table2[KET],MATCH(ROW()-1,Table2[//]))</f>
        <v>192 ls</v>
      </c>
    </row>
    <row r="483" spans="1:3">
      <c r="A483" s="6" t="str">
        <f>INDEX(Table2[NAMA BARANG],MATCH(ROW()-1,Table2[//]))</f>
        <v>Bp Gp 9112(1)/ 9006(10)</v>
      </c>
      <c r="B483" s="7">
        <f>INDEX(Table2[TT],MATCH(ROW()-1,Table2[//]))</f>
        <v>11</v>
      </c>
      <c r="C483" s="8" t="str">
        <f>INDEX(Table2[KET],MATCH(ROW()-1,Table2[//]))</f>
        <v>192 ls</v>
      </c>
    </row>
    <row r="484" spans="1:3">
      <c r="A484" s="6" t="str">
        <f>INDEX(Table2[NAMA BARANG],MATCH(ROW()-1,Table2[//]))</f>
        <v>Bp Hapus V 6791</v>
      </c>
      <c r="B484" s="7">
        <f>INDEX(Table2[TT],MATCH(ROW()-1,Table2[//]))</f>
        <v>8</v>
      </c>
      <c r="C484" s="8" t="str">
        <f>INDEX(Table2[KET],MATCH(ROW()-1,Table2[//]))</f>
        <v>96 ls</v>
      </c>
    </row>
    <row r="485" spans="1:3">
      <c r="A485" s="6" t="str">
        <f>INDEX(Table2[NAMA BARANG],MATCH(ROW()-1,Table2[//]))</f>
        <v>Bp Heroset 50</v>
      </c>
      <c r="B485" s="7">
        <f>INDEX(Table2[TT],MATCH(ROW()-1,Table2[//]))</f>
        <v>13</v>
      </c>
      <c r="C485" s="8" t="str">
        <f>INDEX(Table2[KET],MATCH(ROW()-1,Table2[//]))</f>
        <v>20 ls</v>
      </c>
    </row>
    <row r="486" spans="1:3">
      <c r="A486" s="6" t="str">
        <f>INDEX(Table2[NAMA BARANG],MATCH(ROW()-1,Table2[//]))</f>
        <v>Bp Hilltop HT 1020</v>
      </c>
      <c r="B486" s="7">
        <f>INDEX(Table2[TT],MATCH(ROW()-1,Table2[//]))</f>
        <v>51</v>
      </c>
      <c r="C486" s="8" t="str">
        <f>INDEX(Table2[KET],MATCH(ROW()-1,Table2[//]))</f>
        <v>144 ls</v>
      </c>
    </row>
    <row r="487" spans="1:3">
      <c r="A487" s="6" t="str">
        <f>INDEX(Table2[NAMA BARANG],MATCH(ROW()-1,Table2[//]))</f>
        <v>Bp Hk panjang (36)</v>
      </c>
      <c r="B487" s="7">
        <f>INDEX(Table2[TT],MATCH(ROW()-1,Table2[//]))</f>
        <v>2</v>
      </c>
      <c r="C487" s="8" t="str">
        <f>INDEX(Table2[KET],MATCH(ROW()-1,Table2[//]))</f>
        <v>60 box</v>
      </c>
    </row>
    <row r="488" spans="1:3">
      <c r="A488" s="6" t="str">
        <f>INDEX(Table2[NAMA BARANG],MATCH(ROW()-1,Table2[//]))</f>
        <v>Bp Ht 590 balon tiup (3)/ MP 2131 ayunan demon (1 box 48) (1)</v>
      </c>
      <c r="B488" s="7">
        <f>INDEX(Table2[TT],MATCH(ROW()-1,Table2[//]))</f>
        <v>4</v>
      </c>
      <c r="C488" s="8" t="str">
        <f>INDEX(Table2[KET],MATCH(ROW()-1,Table2[//]))</f>
        <v>36 box</v>
      </c>
    </row>
    <row r="489" spans="1:3">
      <c r="A489" s="6" t="str">
        <f>INDEX(Table2[NAMA BARANG],MATCH(ROW()-1,Table2[//]))</f>
        <v>Bp ikan tali</v>
      </c>
      <c r="B489" s="7">
        <f>INDEX(Table2[TT],MATCH(ROW()-1,Table2[//]))</f>
        <v>2</v>
      </c>
      <c r="C489" s="8" t="str">
        <f>INDEX(Table2[KET],MATCH(ROW()-1,Table2[//]))</f>
        <v>200 ls</v>
      </c>
    </row>
    <row r="490" spans="1:3">
      <c r="A490" s="6" t="str">
        <f>INDEX(Table2[NAMA BARANG],MATCH(ROW()-1,Table2[//]))</f>
        <v>Bp JB 273/ 1000</v>
      </c>
      <c r="B490" s="7">
        <f>INDEX(Table2[TT],MATCH(ROW()-1,Table2[//]))</f>
        <v>8</v>
      </c>
      <c r="C490" s="8" t="str">
        <f>INDEX(Table2[KET],MATCH(ROW()-1,Table2[//]))</f>
        <v>36 box</v>
      </c>
    </row>
    <row r="491" spans="1:3">
      <c r="A491" s="6" t="str">
        <f>INDEX(Table2[NAMA BARANG],MATCH(ROW()-1,Table2[//]))</f>
        <v>Bp KG 1 B</v>
      </c>
      <c r="B491" s="7">
        <f>INDEX(Table2[TT],MATCH(ROW()-1,Table2[//]))</f>
        <v>6</v>
      </c>
      <c r="C491" s="8" t="str">
        <f>INDEX(Table2[KET],MATCH(ROW()-1,Table2[//]))</f>
        <v>144 ls</v>
      </c>
    </row>
    <row r="492" spans="1:3">
      <c r="A492" s="6" t="str">
        <f>INDEX(Table2[NAMA BARANG],MATCH(ROW()-1,Table2[//]))</f>
        <v>Bp light kitty hand</v>
      </c>
      <c r="B492" s="7">
        <f>INDEX(Table2[TT],MATCH(ROW()-1,Table2[//]))</f>
        <v>4</v>
      </c>
      <c r="C492" s="8" t="str">
        <f>INDEX(Table2[KET],MATCH(ROW()-1,Table2[//]))</f>
        <v>20 box</v>
      </c>
    </row>
    <row r="493" spans="1:3">
      <c r="A493" s="6" t="str">
        <f>INDEX(Table2[NAMA BARANG],MATCH(ROW()-1,Table2[//]))</f>
        <v>Bp light princess hand</v>
      </c>
      <c r="B493" s="7">
        <f>INDEX(Table2[TT],MATCH(ROW()-1,Table2[//]))</f>
        <v>9</v>
      </c>
      <c r="C493" s="8" t="str">
        <f>INDEX(Table2[KET],MATCH(ROW()-1,Table2[//]))</f>
        <v>20 box</v>
      </c>
    </row>
    <row r="494" spans="1:3">
      <c r="A494" s="6" t="str">
        <f>INDEX(Table2[NAMA BARANG],MATCH(ROW()-1,Table2[//]))</f>
        <v>Bp Manik 001 (1x60)</v>
      </c>
      <c r="B494" s="7">
        <f>INDEX(Table2[TT],MATCH(ROW()-1,Table2[//]))</f>
        <v>9</v>
      </c>
      <c r="C494" s="8" t="str">
        <f>INDEX(Table2[KET],MATCH(ROW()-1,Table2[//]))</f>
        <v>40 box</v>
      </c>
    </row>
    <row r="495" spans="1:3">
      <c r="A495" s="6" t="str">
        <f>INDEX(Table2[NAMA BARANG],MATCH(ROW()-1,Table2[//]))</f>
        <v>Bp MD 104 tangan</v>
      </c>
      <c r="B495" s="7">
        <f>INDEX(Table2[TT],MATCH(ROW()-1,Table2[//]))</f>
        <v>2</v>
      </c>
      <c r="C495" s="8" t="str">
        <f>INDEX(Table2[KET],MATCH(ROW()-1,Table2[//]))</f>
        <v>350 ls</v>
      </c>
    </row>
    <row r="496" spans="1:3">
      <c r="A496" s="6" t="str">
        <f>INDEX(Table2[NAMA BARANG],MATCH(ROW()-1,Table2[//]))</f>
        <v>Bp Meja BPS 202 Foot</v>
      </c>
      <c r="B496" s="7">
        <f>INDEX(Table2[TT],MATCH(ROW()-1,Table2[//]))</f>
        <v>7</v>
      </c>
      <c r="C496" s="8" t="str">
        <f>INDEX(Table2[KET],MATCH(ROW()-1,Table2[//]))</f>
        <v>500 pc</v>
      </c>
    </row>
    <row r="497" spans="1:3">
      <c r="A497" s="6" t="str">
        <f>INDEX(Table2[NAMA BARANG],MATCH(ROW()-1,Table2[//]))</f>
        <v>Bp Milk 302 (36)</v>
      </c>
      <c r="B497" s="7">
        <f>INDEX(Table2[TT],MATCH(ROW()-1,Table2[//]))</f>
        <v>35</v>
      </c>
      <c r="C497" s="8" t="str">
        <f>INDEX(Table2[KET],MATCH(ROW()-1,Table2[//]))</f>
        <v>1440 pc</v>
      </c>
    </row>
    <row r="498" spans="1:3">
      <c r="A498" s="6" t="str">
        <f>INDEX(Table2[NAMA BARANG],MATCH(ROW()-1,Table2[//]))</f>
        <v>Bp mini G 212 color + isi</v>
      </c>
      <c r="B498" s="7">
        <f>INDEX(Table2[TT],MATCH(ROW()-1,Table2[//]))</f>
        <v>1</v>
      </c>
      <c r="C498" s="8" t="str">
        <f>INDEX(Table2[KET],MATCH(ROW()-1,Table2[//]))</f>
        <v>20 LSN</v>
      </c>
    </row>
    <row r="499" spans="1:3">
      <c r="A499" s="6" t="str">
        <f>INDEX(Table2[NAMA BARANG],MATCH(ROW()-1,Table2[//]))</f>
        <v>Bp mini Gell Maxxist 133C</v>
      </c>
      <c r="B499" s="7">
        <f>INDEX(Table2[TT],MATCH(ROW()-1,Table2[//]))</f>
        <v>2</v>
      </c>
      <c r="C499" s="8" t="str">
        <f>INDEX(Table2[KET],MATCH(ROW()-1,Table2[//]))</f>
        <v>24 gr</v>
      </c>
    </row>
    <row r="500" spans="1:3">
      <c r="A500" s="6" t="str">
        <f>INDEX(Table2[NAMA BARANG],MATCH(ROW()-1,Table2[//]))</f>
        <v>Bp mini Gell Sparkle Gold</v>
      </c>
      <c r="B500" s="7">
        <f>INDEX(Table2[TT],MATCH(ROW()-1,Table2[//]))</f>
        <v>1</v>
      </c>
      <c r="C500" s="8" t="str">
        <f>INDEX(Table2[KET],MATCH(ROW()-1,Table2[//]))</f>
        <v>144 ls</v>
      </c>
    </row>
    <row r="501" spans="1:3">
      <c r="A501" s="6" t="str">
        <f>INDEX(Table2[NAMA BARANG],MATCH(ROW()-1,Table2[//]))</f>
        <v>Bp MM bening 300 Ma</v>
      </c>
      <c r="B501" s="7">
        <f>INDEX(Table2[TT],MATCH(ROW()-1,Table2[//]))</f>
        <v>2</v>
      </c>
      <c r="C501" s="8" t="str">
        <f>INDEX(Table2[KET],MATCH(ROW()-1,Table2[//]))</f>
        <v>250 ls</v>
      </c>
    </row>
    <row r="502" spans="1:3">
      <c r="A502" s="6" t="str">
        <f>INDEX(Table2[NAMA BARANG],MATCH(ROW()-1,Table2[//]))</f>
        <v>Bp MM butek 300 MB</v>
      </c>
      <c r="B502" s="7">
        <f>INDEX(Table2[TT],MATCH(ROW()-1,Table2[//]))</f>
        <v>1</v>
      </c>
      <c r="C502" s="8" t="str">
        <f>INDEX(Table2[KET],MATCH(ROW()-1,Table2[//]))</f>
        <v>144 ls</v>
      </c>
    </row>
    <row r="503" spans="1:3">
      <c r="A503" s="6" t="str">
        <f>INDEX(Table2[NAMA BARANG],MATCH(ROW()-1,Table2[//]))</f>
        <v>Bp Mobil Kombinasi Polos</v>
      </c>
      <c r="B503" s="7">
        <f>INDEX(Table2[TT],MATCH(ROW()-1,Table2[//]))</f>
        <v>11</v>
      </c>
      <c r="C503" s="8" t="str">
        <f>INDEX(Table2[KET],MATCH(ROW()-1,Table2[//]))</f>
        <v>2000 pc</v>
      </c>
    </row>
    <row r="504" spans="1:3">
      <c r="A504" s="6" t="str">
        <f>INDEX(Table2[NAMA BARANG],MATCH(ROW()-1,Table2[//]))</f>
        <v>Bp MP 0206 kincir</v>
      </c>
      <c r="B504" s="7">
        <f>INDEX(Table2[TT],MATCH(ROW()-1,Table2[//]))</f>
        <v>2</v>
      </c>
      <c r="C504" s="8">
        <f>INDEX(Table2[KET],MATCH(ROW()-1,Table2[//]))</f>
        <v>0</v>
      </c>
    </row>
    <row r="505" spans="1:3">
      <c r="A505" s="6" t="str">
        <f>INDEX(Table2[NAMA BARANG],MATCH(ROW()-1,Table2[//]))</f>
        <v>Bp MP 2105 minion</v>
      </c>
      <c r="B505" s="7">
        <f>INDEX(Table2[TT],MATCH(ROW()-1,Table2[//]))</f>
        <v>8</v>
      </c>
      <c r="C505" s="8" t="str">
        <f>INDEX(Table2[KET],MATCH(ROW()-1,Table2[//]))</f>
        <v>144 ls</v>
      </c>
    </row>
    <row r="506" spans="1:3">
      <c r="A506" s="6" t="str">
        <f>INDEX(Table2[NAMA BARANG],MATCH(ROW()-1,Table2[//]))</f>
        <v>Bp MP 6026 love</v>
      </c>
      <c r="B506" s="7">
        <f>INDEX(Table2[TT],MATCH(ROW()-1,Table2[//]))</f>
        <v>6</v>
      </c>
      <c r="C506" s="8" t="str">
        <f>INDEX(Table2[KET],MATCH(ROW()-1,Table2[//]))</f>
        <v>144 ls</v>
      </c>
    </row>
    <row r="507" spans="1:3">
      <c r="A507" s="6" t="str">
        <f>INDEX(Table2[NAMA BARANG],MATCH(ROW()-1,Table2[//]))</f>
        <v>Bp MP 60992 smurf 1x48</v>
      </c>
      <c r="B507" s="7">
        <f>INDEX(Table2[TT],MATCH(ROW()-1,Table2[//]))</f>
        <v>2</v>
      </c>
      <c r="C507" s="8" t="str">
        <f>INDEX(Table2[KET],MATCH(ROW()-1,Table2[//]))</f>
        <v>36 box</v>
      </c>
    </row>
    <row r="508" spans="1:3">
      <c r="A508" s="6" t="str">
        <f>INDEX(Table2[NAMA BARANG],MATCH(ROW()-1,Table2[//]))</f>
        <v>Bp On-Off M Mouse</v>
      </c>
      <c r="B508" s="7">
        <f>INDEX(Table2[TT],MATCH(ROW()-1,Table2[//]))</f>
        <v>1</v>
      </c>
      <c r="C508" s="8" t="str">
        <f>INDEX(Table2[KET],MATCH(ROW()-1,Table2[//]))</f>
        <v>288 ls</v>
      </c>
    </row>
    <row r="509" spans="1:3">
      <c r="A509" s="6" t="str">
        <f>INDEX(Table2[NAMA BARANG],MATCH(ROW()-1,Table2[//]))</f>
        <v>Bp Ougier Rabbit</v>
      </c>
      <c r="B509" s="7">
        <f>INDEX(Table2[TT],MATCH(ROW()-1,Table2[//]))</f>
        <v>18</v>
      </c>
      <c r="C509" s="8" t="str">
        <f>INDEX(Table2[KET],MATCH(ROW()-1,Table2[//]))</f>
        <v>48 box</v>
      </c>
    </row>
    <row r="510" spans="1:3">
      <c r="A510" s="6" t="str">
        <f>INDEX(Table2[NAMA BARANG],MATCH(ROW()-1,Table2[//]))</f>
        <v>Bp Pelangi 6611(2)/ 005(2)</v>
      </c>
      <c r="B510" s="7">
        <f>INDEX(Table2[TT],MATCH(ROW()-1,Table2[//]))</f>
        <v>4</v>
      </c>
      <c r="C510" s="8" t="str">
        <f>INDEX(Table2[KET],MATCH(ROW()-1,Table2[//]))</f>
        <v>1728 pc</v>
      </c>
    </row>
    <row r="511" spans="1:3">
      <c r="A511" s="6" t="str">
        <f>INDEX(Table2[NAMA BARANG],MATCH(ROW()-1,Table2[//]))</f>
        <v>Bp Pelangi 9310</v>
      </c>
      <c r="B511" s="7">
        <f>INDEX(Table2[TT],MATCH(ROW()-1,Table2[//]))</f>
        <v>2</v>
      </c>
      <c r="C511" s="8" t="str">
        <f>INDEX(Table2[KET],MATCH(ROW()-1,Table2[//]))</f>
        <v>1728 pc</v>
      </c>
    </row>
    <row r="512" spans="1:3">
      <c r="A512" s="6" t="str">
        <f>INDEX(Table2[NAMA BARANG],MATCH(ROW()-1,Table2[//]))</f>
        <v>Bp pen gliter lestari</v>
      </c>
      <c r="B512" s="7">
        <f>INDEX(Table2[TT],MATCH(ROW()-1,Table2[//]))</f>
        <v>12</v>
      </c>
      <c r="C512" s="8" t="str">
        <f>INDEX(Table2[KET],MATCH(ROW()-1,Table2[//]))</f>
        <v>160 ls</v>
      </c>
    </row>
    <row r="513" spans="1:3">
      <c r="A513" s="6" t="str">
        <f>INDEX(Table2[NAMA BARANG],MATCH(ROW()-1,Table2[//]))</f>
        <v>Bp pen TX 155</v>
      </c>
      <c r="B513" s="7">
        <f>INDEX(Table2[TT],MATCH(ROW()-1,Table2[//]))</f>
        <v>1</v>
      </c>
      <c r="C513" s="8" t="str">
        <f>INDEX(Table2[KET],MATCH(ROW()-1,Table2[//]))</f>
        <v>192 ls</v>
      </c>
    </row>
    <row r="514" spans="1:3">
      <c r="A514" s="6" t="str">
        <f>INDEX(Table2[NAMA BARANG],MATCH(ROW()-1,Table2[//]))</f>
        <v>Bp sepatu roda 084 (48)</v>
      </c>
      <c r="B514" s="7">
        <f>INDEX(Table2[TT],MATCH(ROW()-1,Table2[//]))</f>
        <v>2</v>
      </c>
      <c r="C514" s="8" t="str">
        <f>INDEX(Table2[KET],MATCH(ROW()-1,Table2[//]))</f>
        <v>144 ls</v>
      </c>
    </row>
    <row r="515" spans="1:3">
      <c r="A515" s="6" t="str">
        <f>INDEX(Table2[NAMA BARANG],MATCH(ROW()-1,Table2[//]))</f>
        <v>Bp SF -2991 two in one</v>
      </c>
      <c r="B515" s="7">
        <f>INDEX(Table2[TT],MATCH(ROW()-1,Table2[//]))</f>
        <v>11</v>
      </c>
      <c r="C515" s="8" t="str">
        <f>INDEX(Table2[KET],MATCH(ROW()-1,Table2[//]))</f>
        <v>192 ls</v>
      </c>
    </row>
    <row r="516" spans="1:3">
      <c r="A516" s="6" t="str">
        <f>INDEX(Table2[NAMA BARANG],MATCH(ROW()-1,Table2[//]))</f>
        <v>Bp Sika 189 Ht (20)/ biru(3)</v>
      </c>
      <c r="B516" s="7">
        <f>INDEX(Table2[TT],MATCH(ROW()-1,Table2[//]))</f>
        <v>23</v>
      </c>
      <c r="C516" s="8" t="str">
        <f>INDEX(Table2[KET],MATCH(ROW()-1,Table2[//]))</f>
        <v>180 ls</v>
      </c>
    </row>
    <row r="517" spans="1:3">
      <c r="A517" s="6" t="str">
        <f>INDEX(Table2[NAMA BARANG],MATCH(ROW()-1,Table2[//]))</f>
        <v>Bp Skyline S-6 Black</v>
      </c>
      <c r="B517" s="7">
        <f>INDEX(Table2[TT],MATCH(ROW()-1,Table2[//]))</f>
        <v>3</v>
      </c>
      <c r="C517" s="8" t="str">
        <f>INDEX(Table2[KET],MATCH(ROW()-1,Table2[//]))</f>
        <v>144 ls</v>
      </c>
    </row>
    <row r="518" spans="1:3">
      <c r="A518" s="6" t="str">
        <f>INDEX(Table2[NAMA BARANG],MATCH(ROW()-1,Table2[//]))</f>
        <v>Bp Smile 2038 (36)</v>
      </c>
      <c r="B518" s="7">
        <f>INDEX(Table2[TT],MATCH(ROW()-1,Table2[//]))</f>
        <v>36</v>
      </c>
      <c r="C518" s="8" t="str">
        <f>INDEX(Table2[KET],MATCH(ROW()-1,Table2[//]))</f>
        <v>1440 pc</v>
      </c>
    </row>
    <row r="519" spans="1:3">
      <c r="A519" s="6" t="str">
        <f>INDEX(Table2[NAMA BARANG],MATCH(ROW()-1,Table2[//]))</f>
        <v>Bp Snoopy Bening 300 MA</v>
      </c>
      <c r="B519" s="7">
        <f>INDEX(Table2[TT],MATCH(ROW()-1,Table2[//]))</f>
        <v>4</v>
      </c>
      <c r="C519" s="8" t="str">
        <f>INDEX(Table2[KET],MATCH(ROW()-1,Table2[//]))</f>
        <v>250 ls</v>
      </c>
    </row>
    <row r="520" spans="1:3">
      <c r="A520" s="6" t="str">
        <f>INDEX(Table2[NAMA BARANG],MATCH(ROW()-1,Table2[//]))</f>
        <v>Bp ST 4005/ 5w+mech</v>
      </c>
      <c r="B520" s="7">
        <f>INDEX(Table2[TT],MATCH(ROW()-1,Table2[//]))</f>
        <v>2</v>
      </c>
      <c r="C520" s="8">
        <f>INDEX(Table2[KET],MATCH(ROW()-1,Table2[//]))</f>
        <v>0</v>
      </c>
    </row>
    <row r="521" spans="1:3">
      <c r="A521" s="6" t="str">
        <f>INDEX(Table2[NAMA BARANG],MATCH(ROW()-1,Table2[//]))</f>
        <v>Bp Stand pen B 9212</v>
      </c>
      <c r="B521" s="7">
        <f>INDEX(Table2[TT],MATCH(ROW()-1,Table2[//]))</f>
        <v>2</v>
      </c>
      <c r="C521" s="8" t="str">
        <f>INDEX(Table2[KET],MATCH(ROW()-1,Table2[//]))</f>
        <v>500 pc</v>
      </c>
    </row>
    <row r="522" spans="1:3">
      <c r="A522" s="6" t="str">
        <f>INDEX(Table2[NAMA BARANG],MATCH(ROW()-1,Table2[//]))</f>
        <v>Bp Stick color Top Ht</v>
      </c>
      <c r="B522" s="7">
        <f>INDEX(Table2[TT],MATCH(ROW()-1,Table2[//]))</f>
        <v>4</v>
      </c>
      <c r="C522" s="8" t="str">
        <f>INDEX(Table2[KET],MATCH(ROW()-1,Table2[//]))</f>
        <v>12 gr</v>
      </c>
    </row>
    <row r="523" spans="1:3">
      <c r="A523" s="6" t="str">
        <f>INDEX(Table2[NAMA BARANG],MATCH(ROW()-1,Table2[//]))</f>
        <v>Bp Stick color Top light blue</v>
      </c>
      <c r="B523" s="7">
        <f>INDEX(Table2[TT],MATCH(ROW()-1,Table2[//]))</f>
        <v>3</v>
      </c>
      <c r="C523" s="8" t="str">
        <f>INDEX(Table2[KET],MATCH(ROW()-1,Table2[//]))</f>
        <v>12 gr</v>
      </c>
    </row>
    <row r="524" spans="1:3">
      <c r="A524" s="6" t="str">
        <f>INDEX(Table2[NAMA BARANG],MATCH(ROW()-1,Table2[//]))</f>
        <v>Bp Suling Butek 2856</v>
      </c>
      <c r="B524" s="7">
        <f>INDEX(Table2[TT],MATCH(ROW()-1,Table2[//]))</f>
        <v>2</v>
      </c>
      <c r="C524" s="8" t="str">
        <f>INDEX(Table2[KET],MATCH(ROW()-1,Table2[//]))</f>
        <v>144 ls</v>
      </c>
    </row>
    <row r="525" spans="1:3">
      <c r="A525" s="6" t="str">
        <f>INDEX(Table2[NAMA BARANG],MATCH(ROW()-1,Table2[//]))</f>
        <v>Bp tali 1835</v>
      </c>
      <c r="B525" s="7">
        <f>INDEX(Table2[TT],MATCH(ROW()-1,Table2[//]))</f>
        <v>2</v>
      </c>
      <c r="C525" s="8" t="str">
        <f>INDEX(Table2[KET],MATCH(ROW()-1,Table2[//]))</f>
        <v>100 ls</v>
      </c>
    </row>
    <row r="526" spans="1:3">
      <c r="A526" s="6" t="str">
        <f>INDEX(Table2[NAMA BARANG],MATCH(ROW()-1,Table2[//]))</f>
        <v>Bp tali PN 1001</v>
      </c>
      <c r="B526" s="7">
        <f>INDEX(Table2[TT],MATCH(ROW()-1,Table2[//]))</f>
        <v>8</v>
      </c>
      <c r="C526" s="8" t="str">
        <f>INDEX(Table2[KET],MATCH(ROW()-1,Table2[//]))</f>
        <v>200 ls</v>
      </c>
    </row>
    <row r="527" spans="1:3">
      <c r="A527" s="6" t="str">
        <f>INDEX(Table2[NAMA BARANG],MATCH(ROW()-1,Table2[//]))</f>
        <v>Bp Tekken warna pp 30</v>
      </c>
      <c r="B527" s="7">
        <f>INDEX(Table2[TT],MATCH(ROW()-1,Table2[//]))</f>
        <v>3</v>
      </c>
      <c r="C527" s="8" t="str">
        <f>INDEX(Table2[KET],MATCH(ROW()-1,Table2[//]))</f>
        <v>48 box</v>
      </c>
    </row>
    <row r="528" spans="1:3">
      <c r="A528" s="6" t="str">
        <f>INDEX(Table2[NAMA BARANG],MATCH(ROW()-1,Table2[//]))</f>
        <v>Bp Terompet (48)</v>
      </c>
      <c r="B528" s="7">
        <f>INDEX(Table2[TT],MATCH(ROW()-1,Table2[//]))</f>
        <v>6</v>
      </c>
      <c r="C528" s="8" t="str">
        <f>INDEX(Table2[KET],MATCH(ROW()-1,Table2[//]))</f>
        <v>36 box</v>
      </c>
    </row>
    <row r="529" spans="1:3">
      <c r="A529" s="6" t="str">
        <f>INDEX(Table2[NAMA BARANG],MATCH(ROW()-1,Table2[//]))</f>
        <v>Bp TF 228</v>
      </c>
      <c r="B529" s="7">
        <f>INDEX(Table2[TT],MATCH(ROW()-1,Table2[//]))</f>
        <v>18</v>
      </c>
      <c r="C529" s="8" t="str">
        <f>INDEX(Table2[KET],MATCH(ROW()-1,Table2[//]))</f>
        <v>144 ls</v>
      </c>
    </row>
    <row r="530" spans="1:3">
      <c r="A530" s="6" t="str">
        <f>INDEX(Table2[NAMA BARANG],MATCH(ROW()-1,Table2[//]))</f>
        <v>Bp TF 3115</v>
      </c>
      <c r="B530" s="7">
        <f>INDEX(Table2[TT],MATCH(ROW()-1,Table2[//]))</f>
        <v>1</v>
      </c>
      <c r="C530" s="8" t="str">
        <f>INDEX(Table2[KET],MATCH(ROW()-1,Table2[//]))</f>
        <v>144 LSN</v>
      </c>
    </row>
    <row r="531" spans="1:3">
      <c r="A531" s="6" t="str">
        <f>INDEX(Table2[NAMA BARANG],MATCH(ROW()-1,Table2[//]))</f>
        <v>Bp TF 3135</v>
      </c>
      <c r="B531" s="7">
        <f>INDEX(Table2[TT],MATCH(ROW()-1,Table2[//]))</f>
        <v>5</v>
      </c>
      <c r="C531" s="8" t="str">
        <f>INDEX(Table2[KET],MATCH(ROW()-1,Table2[//]))</f>
        <v>144 LSN</v>
      </c>
    </row>
    <row r="532" spans="1:3">
      <c r="A532" s="6" t="str">
        <f>INDEX(Table2[NAMA BARANG],MATCH(ROW()-1,Table2[//]))</f>
        <v>Bp TF 3135 batik blk</v>
      </c>
      <c r="B532" s="7">
        <f>INDEX(Table2[TT],MATCH(ROW()-1,Table2[//]))</f>
        <v>79</v>
      </c>
      <c r="C532" s="8" t="str">
        <f>INDEX(Table2[KET],MATCH(ROW()-1,Table2[//]))</f>
        <v>72 ls</v>
      </c>
    </row>
    <row r="533" spans="1:3">
      <c r="A533" s="6" t="str">
        <f>INDEX(Table2[NAMA BARANG],MATCH(ROW()-1,Table2[//]))</f>
        <v>Bp TF 344 batik</v>
      </c>
      <c r="B533" s="7">
        <f>INDEX(Table2[TT],MATCH(ROW()-1,Table2[//]))</f>
        <v>6</v>
      </c>
      <c r="C533" s="8" t="str">
        <f>INDEX(Table2[KET],MATCH(ROW()-1,Table2[//]))</f>
        <v>108 ls</v>
      </c>
    </row>
    <row r="534" spans="1:3">
      <c r="A534" s="6" t="str">
        <f>INDEX(Table2[NAMA BARANG],MATCH(ROW()-1,Table2[//]))</f>
        <v>Bp TF 719</v>
      </c>
      <c r="B534" s="7">
        <f>INDEX(Table2[TT],MATCH(ROW()-1,Table2[//]))</f>
        <v>8</v>
      </c>
      <c r="C534" s="8" t="str">
        <f>INDEX(Table2[KET],MATCH(ROW()-1,Table2[//]))</f>
        <v>108 ls</v>
      </c>
    </row>
    <row r="535" spans="1:3">
      <c r="A535" s="6" t="str">
        <f>INDEX(Table2[NAMA BARANG],MATCH(ROW()-1,Table2[//]))</f>
        <v>Bp TF 729</v>
      </c>
      <c r="B535" s="7">
        <f>INDEX(Table2[TT],MATCH(ROW()-1,Table2[//]))</f>
        <v>10</v>
      </c>
      <c r="C535" s="8" t="str">
        <f>INDEX(Table2[KET],MATCH(ROW()-1,Table2[//]))</f>
        <v>108 ls</v>
      </c>
    </row>
    <row r="536" spans="1:3">
      <c r="A536" s="6" t="str">
        <f>INDEX(Table2[NAMA BARANG],MATCH(ROW()-1,Table2[//]))</f>
        <v>Bp TG 340 b</v>
      </c>
      <c r="B536" s="7">
        <f>INDEX(Table2[TT],MATCH(ROW()-1,Table2[//]))</f>
        <v>2</v>
      </c>
      <c r="C536" s="8" t="str">
        <f>INDEX(Table2[KET],MATCH(ROW()-1,Table2[//]))</f>
        <v>96 LSN</v>
      </c>
    </row>
    <row r="537" spans="1:3">
      <c r="A537" s="6" t="str">
        <f>INDEX(Table2[NAMA BARANG],MATCH(ROW()-1,Table2[//]))</f>
        <v>Bp TG 340 b (F)</v>
      </c>
      <c r="B537" s="7">
        <f>INDEX(Table2[TT],MATCH(ROW()-1,Table2[//]))</f>
        <v>2</v>
      </c>
      <c r="C537" s="8" t="str">
        <f>INDEX(Table2[KET],MATCH(ROW()-1,Table2[//]))</f>
        <v>97 LSN</v>
      </c>
    </row>
    <row r="538" spans="1:3">
      <c r="A538" s="6" t="str">
        <f>INDEX(Table2[NAMA BARANG],MATCH(ROW()-1,Table2[//]))</f>
        <v>Bp TG SG 09</v>
      </c>
      <c r="B538" s="7">
        <f>INDEX(Table2[TT],MATCH(ROW()-1,Table2[//]))</f>
        <v>2</v>
      </c>
      <c r="C538" s="8" t="str">
        <f>INDEX(Table2[KET],MATCH(ROW()-1,Table2[//]))</f>
        <v>144 ls</v>
      </c>
    </row>
    <row r="539" spans="1:3">
      <c r="A539" s="6" t="str">
        <f>INDEX(Table2[NAMA BARANG],MATCH(ROW()-1,Table2[//]))</f>
        <v>Bp Top 5559</v>
      </c>
      <c r="B539" s="7">
        <f>INDEX(Table2[TT],MATCH(ROW()-1,Table2[//]))</f>
        <v>2</v>
      </c>
      <c r="C539" s="8" t="str">
        <f>INDEX(Table2[KET],MATCH(ROW()-1,Table2[//]))</f>
        <v>33 box</v>
      </c>
    </row>
    <row r="540" spans="1:3">
      <c r="A540" s="6" t="str">
        <f>INDEX(Table2[NAMA BARANG],MATCH(ROW()-1,Table2[//]))</f>
        <v>Bp Top 5559</v>
      </c>
      <c r="B540" s="7">
        <f>INDEX(Table2[TT],MATCH(ROW()-1,Table2[//]))</f>
        <v>2</v>
      </c>
      <c r="C540" s="8" t="str">
        <f>INDEX(Table2[KET],MATCH(ROW()-1,Table2[//]))</f>
        <v>33 box</v>
      </c>
    </row>
    <row r="541" spans="1:3">
      <c r="A541" s="6" t="str">
        <f>INDEX(Table2[NAMA BARANG],MATCH(ROW()-1,Table2[//]))</f>
        <v>Bp Trix 150</v>
      </c>
      <c r="B541" s="7">
        <f>INDEX(Table2[TT],MATCH(ROW()-1,Table2[//]))</f>
        <v>2</v>
      </c>
      <c r="C541" s="8" t="str">
        <f>INDEX(Table2[KET],MATCH(ROW()-1,Table2[//]))</f>
        <v>192 ls</v>
      </c>
    </row>
    <row r="542" spans="1:3">
      <c r="A542" s="6" t="str">
        <f>INDEX(Table2[NAMA BARANG],MATCH(ROW()-1,Table2[//]))</f>
        <v xml:space="preserve">Bp TT senter 6014 smurf </v>
      </c>
      <c r="B542" s="7">
        <f>INDEX(Table2[TT],MATCH(ROW()-1,Table2[//]))</f>
        <v>2</v>
      </c>
      <c r="C542" s="8" t="str">
        <f>INDEX(Table2[KET],MATCH(ROW()-1,Table2[//]))</f>
        <v>72 ls</v>
      </c>
    </row>
    <row r="543" spans="1:3">
      <c r="A543" s="6" t="str">
        <f>INDEX(Table2[NAMA BARANG],MATCH(ROW()-1,Table2[//]))</f>
        <v>Bp TX 152</v>
      </c>
      <c r="B543" s="7">
        <f>INDEX(Table2[TT],MATCH(ROW()-1,Table2[//]))</f>
        <v>4</v>
      </c>
      <c r="C543" s="8" t="str">
        <f>INDEX(Table2[KET],MATCH(ROW()-1,Table2[//]))</f>
        <v>192 ls</v>
      </c>
    </row>
    <row r="544" spans="1:3">
      <c r="A544" s="6" t="str">
        <f>INDEX(Table2[NAMA BARANG],MATCH(ROW()-1,Table2[//]))</f>
        <v>Bp Tylo F271 Fountainmarmer</v>
      </c>
      <c r="B544" s="7">
        <f>INDEX(Table2[TT],MATCH(ROW()-1,Table2[//]))</f>
        <v>2</v>
      </c>
      <c r="C544" s="8" t="str">
        <f>INDEX(Table2[KET],MATCH(ROW()-1,Table2[//]))</f>
        <v>50 ls</v>
      </c>
    </row>
    <row r="545" spans="1:3">
      <c r="A545" s="6" t="str">
        <f>INDEX(Table2[NAMA BARANG],MATCH(ROW()-1,Table2[//]))</f>
        <v>Bp USA TP</v>
      </c>
      <c r="B545" s="7">
        <f>INDEX(Table2[TT],MATCH(ROW()-1,Table2[//]))</f>
        <v>4</v>
      </c>
      <c r="C545" s="8" t="str">
        <f>INDEX(Table2[KET],MATCH(ROW()-1,Table2[//]))</f>
        <v>100 ls</v>
      </c>
    </row>
    <row r="546" spans="1:3">
      <c r="A546" s="6" t="str">
        <f>INDEX(Table2[NAMA BARANG],MATCH(ROW()-1,Table2[//]))</f>
        <v>Bp VC 529 A 200 Vanco</v>
      </c>
      <c r="B546" s="7">
        <f>INDEX(Table2[TT],MATCH(ROW()-1,Table2[//]))</f>
        <v>6</v>
      </c>
      <c r="C546" s="8" t="str">
        <f>INDEX(Table2[KET],MATCH(ROW()-1,Table2[//]))</f>
        <v>144 ls</v>
      </c>
    </row>
    <row r="547" spans="1:3">
      <c r="A547" s="6" t="str">
        <f>INDEX(Table2[NAMA BARANG],MATCH(ROW()-1,Table2[//]))</f>
        <v>Bp VC 600 SegiEmpat batik</v>
      </c>
      <c r="B547" s="7">
        <f>INDEX(Table2[TT],MATCH(ROW()-1,Table2[//]))</f>
        <v>2</v>
      </c>
      <c r="C547" s="8" t="str">
        <f>INDEX(Table2[KET],MATCH(ROW()-1,Table2[//]))</f>
        <v>144 ls</v>
      </c>
    </row>
    <row r="548" spans="1:3">
      <c r="A548" s="6" t="str">
        <f>INDEX(Table2[NAMA BARANG],MATCH(ROW()-1,Table2[//]))</f>
        <v>Bp Vtro 213 BT 21</v>
      </c>
      <c r="B548" s="7">
        <f>INDEX(Table2[TT],MATCH(ROW()-1,Table2[//]))</f>
        <v>3</v>
      </c>
      <c r="C548" s="8" t="str">
        <f>INDEX(Table2[KET],MATCH(ROW()-1,Table2[//]))</f>
        <v>144 ls</v>
      </c>
    </row>
    <row r="549" spans="1:3">
      <c r="A549" s="6" t="str">
        <f>INDEX(Table2[NAMA BARANG],MATCH(ROW()-1,Table2[//]))</f>
        <v>Bp Vtro 220 BTS</v>
      </c>
      <c r="B549" s="7">
        <f>INDEX(Table2[TT],MATCH(ROW()-1,Table2[//]))</f>
        <v>10</v>
      </c>
      <c r="C549" s="8" t="str">
        <f>INDEX(Table2[KET],MATCH(ROW()-1,Table2[//]))</f>
        <v>144 ls</v>
      </c>
    </row>
    <row r="550" spans="1:3">
      <c r="A550" s="6" t="str">
        <f>INDEX(Table2[NAMA BARANG],MATCH(ROW()-1,Table2[//]))</f>
        <v>Bp Vtro 223 BTS</v>
      </c>
      <c r="B550" s="7">
        <f>INDEX(Table2[TT],MATCH(ROW()-1,Table2[//]))</f>
        <v>7</v>
      </c>
      <c r="C550" s="8" t="str">
        <f>INDEX(Table2[KET],MATCH(ROW()-1,Table2[//]))</f>
        <v>144 ls</v>
      </c>
    </row>
    <row r="551" spans="1:3">
      <c r="A551" s="6" t="str">
        <f>INDEX(Table2[NAMA BARANG],MATCH(ROW()-1,Table2[//]))</f>
        <v>Bp WR Gp 112s 12w</v>
      </c>
      <c r="B551" s="7">
        <f>INDEX(Table2[TT],MATCH(ROW()-1,Table2[//]))</f>
        <v>1</v>
      </c>
      <c r="C551" s="8" t="str">
        <f>INDEX(Table2[KET],MATCH(ROW()-1,Table2[//]))</f>
        <v>160 set</v>
      </c>
    </row>
    <row r="552" spans="1:3">
      <c r="A552" s="6" t="str">
        <f>INDEX(Table2[NAMA BARANG],MATCH(ROW()-1,Table2[//]))</f>
        <v>Bp X data M1</v>
      </c>
      <c r="B552" s="7">
        <f>INDEX(Table2[TT],MATCH(ROW()-1,Table2[//]))</f>
        <v>20</v>
      </c>
      <c r="C552" s="8" t="str">
        <f>INDEX(Table2[KET],MATCH(ROW()-1,Table2[//]))</f>
        <v>20 GRS</v>
      </c>
    </row>
    <row r="553" spans="1:3">
      <c r="A553" s="6" t="str">
        <f>INDEX(Table2[NAMA BARANG],MATCH(ROW()-1,Table2[//]))</f>
        <v>Bp X data M2</v>
      </c>
      <c r="B553" s="7">
        <f>INDEX(Table2[TT],MATCH(ROW()-1,Table2[//]))</f>
        <v>3</v>
      </c>
      <c r="C553" s="8" t="str">
        <f>INDEX(Table2[KET],MATCH(ROW()-1,Table2[//]))</f>
        <v>20 GRS</v>
      </c>
    </row>
    <row r="554" spans="1:3">
      <c r="A554" s="6" t="str">
        <f>INDEX(Table2[NAMA BARANG],MATCH(ROW()-1,Table2[//]))</f>
        <v>Bp XD 061H/ 5w+mech</v>
      </c>
      <c r="B554" s="7">
        <f>INDEX(Table2[TT],MATCH(ROW()-1,Table2[//]))</f>
        <v>1</v>
      </c>
      <c r="C554" s="8" t="str">
        <f>INDEX(Table2[KET],MATCH(ROW()-1,Table2[//]))</f>
        <v>1296 pc</v>
      </c>
    </row>
    <row r="555" spans="1:3">
      <c r="A555" s="6" t="str">
        <f>INDEX(Table2[NAMA BARANG],MATCH(ROW()-1,Table2[//]))</f>
        <v>Bp XD 070 B10/ 3w</v>
      </c>
      <c r="B555" s="7">
        <f>INDEX(Table2[TT],MATCH(ROW()-1,Table2[//]))</f>
        <v>3</v>
      </c>
      <c r="C555" s="8" t="str">
        <f>INDEX(Table2[KET],MATCH(ROW()-1,Table2[//]))</f>
        <v>144 ls</v>
      </c>
    </row>
    <row r="556" spans="1:3">
      <c r="A556" s="6" t="str">
        <f>INDEX(Table2[NAMA BARANG],MATCH(ROW()-1,Table2[//]))</f>
        <v>Bp XDM 3017</v>
      </c>
      <c r="B556" s="7">
        <f>INDEX(Table2[TT],MATCH(ROW()-1,Table2[//]))</f>
        <v>2</v>
      </c>
      <c r="C556" s="8" t="str">
        <f>INDEX(Table2[KET],MATCH(ROW()-1,Table2[//]))</f>
        <v>144 ls</v>
      </c>
    </row>
    <row r="557" spans="1:3">
      <c r="A557" s="6" t="str">
        <f>INDEX(Table2[NAMA BARANG],MATCH(ROW()-1,Table2[//]))</f>
        <v>Bp XDM 3155</v>
      </c>
      <c r="B557" s="7">
        <f>INDEX(Table2[TT],MATCH(ROW()-1,Table2[//]))</f>
        <v>2</v>
      </c>
      <c r="C557" s="8" t="str">
        <f>INDEX(Table2[KET],MATCH(ROW()-1,Table2[//]))</f>
        <v>144 ls</v>
      </c>
    </row>
    <row r="558" spans="1:3">
      <c r="A558" s="6" t="str">
        <f>INDEX(Table2[NAMA BARANG],MATCH(ROW()-1,Table2[//]))</f>
        <v>Bp XDM 860</v>
      </c>
      <c r="B558" s="7">
        <f>INDEX(Table2[TT],MATCH(ROW()-1,Table2[//]))</f>
        <v>1</v>
      </c>
      <c r="C558" s="8" t="str">
        <f>INDEX(Table2[KET],MATCH(ROW()-1,Table2[//]))</f>
        <v>40 ls</v>
      </c>
    </row>
    <row r="559" spans="1:3">
      <c r="A559" s="6" t="str">
        <f>INDEX(Table2[NAMA BARANG],MATCH(ROW()-1,Table2[//]))</f>
        <v>Bp XDM Fancy 3124(1)/ 3125(1)</v>
      </c>
      <c r="B559" s="7">
        <f>INDEX(Table2[TT],MATCH(ROW()-1,Table2[//]))</f>
        <v>2</v>
      </c>
      <c r="C559" s="8" t="str">
        <f>INDEX(Table2[KET],MATCH(ROW()-1,Table2[//]))</f>
        <v>180 ls</v>
      </c>
    </row>
    <row r="560" spans="1:3">
      <c r="A560" s="6" t="str">
        <f>INDEX(Table2[NAMA BARANG],MATCH(ROW()-1,Table2[//]))</f>
        <v>Bp XDM Fancy 3126</v>
      </c>
      <c r="B560" s="7">
        <f>INDEX(Table2[TT],MATCH(ROW()-1,Table2[//]))</f>
        <v>3</v>
      </c>
      <c r="C560" s="8" t="str">
        <f>INDEX(Table2[KET],MATCH(ROW()-1,Table2[//]))</f>
        <v>180 ls</v>
      </c>
    </row>
    <row r="561" spans="1:3">
      <c r="A561" s="6" t="str">
        <f>INDEX(Table2[NAMA BARANG],MATCH(ROW()-1,Table2[//]))</f>
        <v>Bp XDM GP.851</v>
      </c>
      <c r="B561" s="7">
        <f>INDEX(Table2[TT],MATCH(ROW()-1,Table2[//]))</f>
        <v>1</v>
      </c>
      <c r="C561" s="8" t="str">
        <f>INDEX(Table2[KET],MATCH(ROW()-1,Table2[//]))</f>
        <v>40 ls</v>
      </c>
    </row>
    <row r="562" spans="1:3">
      <c r="A562" s="6" t="str">
        <f>INDEX(Table2[NAMA BARANG],MATCH(ROW()-1,Table2[//]))</f>
        <v>Bp XDM P213</v>
      </c>
      <c r="B562" s="7">
        <f>INDEX(Table2[TT],MATCH(ROW()-1,Table2[//]))</f>
        <v>1</v>
      </c>
      <c r="C562" s="8" t="str">
        <f>INDEX(Table2[KET],MATCH(ROW()-1,Table2[//]))</f>
        <v>144 ls</v>
      </c>
    </row>
    <row r="563" spans="1:3">
      <c r="A563" s="6" t="str">
        <f>INDEX(Table2[NAMA BARANG],MATCH(ROW()-1,Table2[//]))</f>
        <v>Bp Y L1000 HK panjang 1x48</v>
      </c>
      <c r="B563" s="7">
        <f>INDEX(Table2[TT],MATCH(ROW()-1,Table2[//]))</f>
        <v>1</v>
      </c>
      <c r="C563" s="8" t="str">
        <f>INDEX(Table2[KET],MATCH(ROW()-1,Table2[//]))</f>
        <v>36 box</v>
      </c>
    </row>
    <row r="564" spans="1:3">
      <c r="A564" s="6" t="str">
        <f>INDEX(Table2[NAMA BARANG],MATCH(ROW()-1,Table2[//]))</f>
        <v>Bp Zhixin 2963</v>
      </c>
      <c r="B564" s="7">
        <f>INDEX(Table2[TT],MATCH(ROW()-1,Table2[//]))</f>
        <v>3</v>
      </c>
      <c r="C564" s="8" t="str">
        <f>INDEX(Table2[KET],MATCH(ROW()-1,Table2[//]))</f>
        <v>120 ls</v>
      </c>
    </row>
    <row r="565" spans="1:3">
      <c r="A565" s="6" t="str">
        <f>INDEX(Table2[NAMA BARANG],MATCH(ROW()-1,Table2[//]))</f>
        <v>Bp Zhixin 3033 (2)/ 3037 (1)</v>
      </c>
      <c r="B565" s="7">
        <f>INDEX(Table2[TT],MATCH(ROW()-1,Table2[//]))</f>
        <v>3</v>
      </c>
      <c r="C565" s="8" t="str">
        <f>INDEX(Table2[KET],MATCH(ROW()-1,Table2[//]))</f>
        <v>121 LSN</v>
      </c>
    </row>
    <row r="566" spans="1:3">
      <c r="A566" s="6" t="str">
        <f>INDEX(Table2[NAMA BARANG],MATCH(ROW()-1,Table2[//]))</f>
        <v>Bp Zhixin 3035</v>
      </c>
      <c r="B566" s="7">
        <f>INDEX(Table2[TT],MATCH(ROW()-1,Table2[//]))</f>
        <v>2</v>
      </c>
      <c r="C566" s="8" t="str">
        <f>INDEX(Table2[KET],MATCH(ROW()-1,Table2[//]))</f>
        <v>127 LSN</v>
      </c>
    </row>
    <row r="567" spans="1:3">
      <c r="A567" s="6" t="str">
        <f>INDEX(Table2[NAMA BARANG],MATCH(ROW()-1,Table2[//]))</f>
        <v>Bp Zhixin 3060 (1)/ 3062 (2)</v>
      </c>
      <c r="B567" s="7">
        <f>INDEX(Table2[TT],MATCH(ROW()-1,Table2[//]))</f>
        <v>3</v>
      </c>
      <c r="C567" s="8" t="str">
        <f>INDEX(Table2[KET],MATCH(ROW()-1,Table2[//]))</f>
        <v>124 LSN</v>
      </c>
    </row>
    <row r="568" spans="1:3">
      <c r="A568" s="6" t="str">
        <f>INDEX(Table2[NAMA BARANG],MATCH(ROW()-1,Table2[//]))</f>
        <v>Bp Zhixin 3068/ 3086</v>
      </c>
      <c r="B568" s="7">
        <f>INDEX(Table2[TT],MATCH(ROW()-1,Table2[//]))</f>
        <v>2</v>
      </c>
      <c r="C568" s="8" t="str">
        <f>INDEX(Table2[KET],MATCH(ROW()-1,Table2[//]))</f>
        <v>125 LSN</v>
      </c>
    </row>
    <row r="569" spans="1:3">
      <c r="A569" s="6" t="str">
        <f>INDEX(Table2[NAMA BARANG],MATCH(ROW()-1,Table2[//]))</f>
        <v>Bp Zhixin 3087</v>
      </c>
      <c r="B569" s="7">
        <f>INDEX(Table2[TT],MATCH(ROW()-1,Table2[//]))</f>
        <v>1</v>
      </c>
      <c r="C569" s="8" t="str">
        <f>INDEX(Table2[KET],MATCH(ROW()-1,Table2[//]))</f>
        <v>126 LSN</v>
      </c>
    </row>
    <row r="570" spans="1:3">
      <c r="A570" s="6" t="str">
        <f>INDEX(Table2[NAMA BARANG],MATCH(ROW()-1,Table2[//]))</f>
        <v>Bp Zhixin ZH 101</v>
      </c>
      <c r="B570" s="7">
        <f>INDEX(Table2[TT],MATCH(ROW()-1,Table2[//]))</f>
        <v>17</v>
      </c>
      <c r="C570" s="8">
        <f>INDEX(Table2[KET],MATCH(ROW()-1,Table2[//]))</f>
        <v>120</v>
      </c>
    </row>
    <row r="571" spans="1:3">
      <c r="A571" s="6" t="str">
        <f>INDEX(Table2[NAMA BARANG],MATCH(ROW()-1,Table2[//]))</f>
        <v>Bp Zhixin ZH 102</v>
      </c>
      <c r="B571" s="7">
        <f>INDEX(Table2[TT],MATCH(ROW()-1,Table2[//]))</f>
        <v>23</v>
      </c>
      <c r="C571" s="8" t="str">
        <f>INDEX(Table2[KET],MATCH(ROW()-1,Table2[//]))</f>
        <v>120 ls</v>
      </c>
    </row>
    <row r="572" spans="1:3">
      <c r="A572" s="6" t="str">
        <f>INDEX(Table2[NAMA BARANG],MATCH(ROW()-1,Table2[//]))</f>
        <v>Bp ZinZhua HT 1020</v>
      </c>
      <c r="B572" s="7">
        <f>INDEX(Table2[TT],MATCH(ROW()-1,Table2[//]))</f>
        <v>23</v>
      </c>
      <c r="C572" s="8" t="str">
        <f>INDEX(Table2[KET],MATCH(ROW()-1,Table2[//]))</f>
        <v>192 LSN</v>
      </c>
    </row>
    <row r="573" spans="1:3">
      <c r="A573" s="6" t="str">
        <f>INDEX(Table2[NAMA BARANG],MATCH(ROW()-1,Table2[//]))</f>
        <v>Bp/ pen holder PH 909(4)</v>
      </c>
      <c r="B573" s="7">
        <f>INDEX(Table2[TT],MATCH(ROW()-1,Table2[//]))</f>
        <v>4</v>
      </c>
      <c r="C573" s="8" t="str">
        <f>INDEX(Table2[KET],MATCH(ROW()-1,Table2[//]))</f>
        <v>96 pc</v>
      </c>
    </row>
    <row r="574" spans="1:3">
      <c r="A574" s="6" t="str">
        <f>INDEX(Table2[NAMA BARANG],MATCH(ROW()-1,Table2[//]))</f>
        <v>Bp/ Vullpen 3081(1)/ 3083(1)/ 3095(2)</v>
      </c>
      <c r="B574" s="7">
        <f>INDEX(Table2[TT],MATCH(ROW()-1,Table2[//]))</f>
        <v>4</v>
      </c>
      <c r="C574" s="8" t="str">
        <f>INDEX(Table2[KET],MATCH(ROW()-1,Table2[//]))</f>
        <v>20 ls</v>
      </c>
    </row>
    <row r="575" spans="1:3">
      <c r="A575" s="6" t="str">
        <f>INDEX(Table2[NAMA BARANG],MATCH(ROW()-1,Table2[//]))</f>
        <v>Bp/ Vullpen 3096</v>
      </c>
      <c r="B575" s="7">
        <f>INDEX(Table2[TT],MATCH(ROW()-1,Table2[//]))</f>
        <v>1</v>
      </c>
      <c r="C575" s="8" t="str">
        <f>INDEX(Table2[KET],MATCH(ROW()-1,Table2[//]))</f>
        <v>20 ls</v>
      </c>
    </row>
    <row r="576" spans="1:3">
      <c r="A576" s="6" t="str">
        <f>INDEX(Table2[NAMA BARANG],MATCH(ROW()-1,Table2[//]))</f>
        <v>Bp/ Vullpen TF 801 (15)/ TF 802 (28)</v>
      </c>
      <c r="B576" s="7">
        <f>INDEX(Table2[TT],MATCH(ROW()-1,Table2[//]))</f>
        <v>43</v>
      </c>
      <c r="C576" s="8" t="str">
        <f>INDEX(Table2[KET],MATCH(ROW()-1,Table2[//]))</f>
        <v>50 ls</v>
      </c>
    </row>
    <row r="577" spans="1:3">
      <c r="A577" s="6" t="str">
        <f>INDEX(Table2[NAMA BARANG],MATCH(ROW()-1,Table2[//]))</f>
        <v>BTL A 2560-37/38 A5/30lb</v>
      </c>
      <c r="B577" s="7">
        <f>INDEX(Table2[TT],MATCH(ROW()-1,Table2[//]))</f>
        <v>1</v>
      </c>
      <c r="C577" s="8">
        <f>INDEX(Table2[KET],MATCH(ROW()-1,Table2[//]))</f>
        <v>0</v>
      </c>
    </row>
    <row r="578" spans="1:3">
      <c r="A578" s="6" t="str">
        <f>INDEX(Table2[NAMA BARANG],MATCH(ROW()-1,Table2[//]))</f>
        <v>BTS 329-1A/ 6</v>
      </c>
      <c r="B578" s="7">
        <f>INDEX(Table2[TT],MATCH(ROW()-1,Table2[//]))</f>
        <v>3</v>
      </c>
      <c r="C578" s="8" t="str">
        <f>INDEX(Table2[KET],MATCH(ROW()-1,Table2[//]))</f>
        <v>240 pc</v>
      </c>
    </row>
    <row r="579" spans="1:3">
      <c r="A579" s="6" t="str">
        <f>INDEX(Table2[NAMA BARANG],MATCH(ROW()-1,Table2[//]))</f>
        <v>BTS 329-2 A5-100</v>
      </c>
      <c r="B579" s="7">
        <f>INDEX(Table2[TT],MATCH(ROW()-1,Table2[//]))</f>
        <v>7</v>
      </c>
      <c r="C579" s="8" t="str">
        <f>INDEX(Table2[KET],MATCH(ROW()-1,Table2[//]))</f>
        <v>240 pc</v>
      </c>
    </row>
    <row r="580" spans="1:3">
      <c r="A580" s="6" t="str">
        <f>INDEX(Table2[NAMA BARANG],MATCH(ROW()-1,Table2[//]))</f>
        <v>BTS 60 404</v>
      </c>
      <c r="B580" s="7">
        <f>INDEX(Table2[TT],MATCH(ROW()-1,Table2[//]))</f>
        <v>1</v>
      </c>
      <c r="C580" s="8" t="str">
        <f>INDEX(Table2[KET],MATCH(ROW()-1,Table2[//]))</f>
        <v>80 pc</v>
      </c>
    </row>
    <row r="581" spans="1:3">
      <c r="A581" s="6" t="str">
        <f>INDEX(Table2[NAMA BARANG],MATCH(ROW()-1,Table2[//]))</f>
        <v>BTS 60-404/A5-45 Depan</v>
      </c>
      <c r="B581" s="7">
        <f>INDEX(Table2[TT],MATCH(ROW()-1,Table2[//]))</f>
        <v>9</v>
      </c>
      <c r="C581" s="8">
        <f>INDEX(Table2[KET],MATCH(ROW()-1,Table2[//]))</f>
        <v>320</v>
      </c>
    </row>
    <row r="582" spans="1:3">
      <c r="A582" s="6" t="str">
        <f>INDEX(Table2[NAMA BARANG],MATCH(ROW()-1,Table2[//]))</f>
        <v>BTS A680-08 (3)</v>
      </c>
      <c r="B582" s="7">
        <f>INDEX(Table2[TT],MATCH(ROW()-1,Table2[//]))</f>
        <v>3</v>
      </c>
      <c r="C582" s="8">
        <f>INDEX(Table2[KET],MATCH(ROW()-1,Table2[//]))</f>
        <v>320</v>
      </c>
    </row>
    <row r="583" spans="1:3">
      <c r="A583" s="6" t="str">
        <f>INDEX(Table2[NAMA BARANG],MATCH(ROW()-1,Table2[//]))</f>
        <v>BTS B156/ A6 Index</v>
      </c>
      <c r="B583" s="7">
        <f>INDEX(Table2[TT],MATCH(ROW()-1,Table2[//]))</f>
        <v>3</v>
      </c>
      <c r="C583" s="8">
        <f>INDEX(Table2[KET],MATCH(ROW()-1,Table2[//]))</f>
        <v>160</v>
      </c>
    </row>
    <row r="584" spans="1:3">
      <c r="A584" s="6" t="str">
        <f>INDEX(Table2[NAMA BARANG],MATCH(ROW()-1,Table2[//]))</f>
        <v>BTS gasta A5 80-12 Bola</v>
      </c>
      <c r="B584" s="7">
        <f>INDEX(Table2[TT],MATCH(ROW()-1,Table2[//]))</f>
        <v>7</v>
      </c>
      <c r="C584" s="8" t="str">
        <f>INDEX(Table2[KET],MATCH(ROW()-1,Table2[//]))</f>
        <v>168 pc</v>
      </c>
    </row>
    <row r="585" spans="1:3">
      <c r="A585" s="6" t="str">
        <f>INDEX(Table2[NAMA BARANG],MATCH(ROW()-1,Table2[//]))</f>
        <v>BTS gasta HA 32-8211/ A5-50 FR</v>
      </c>
      <c r="B585" s="7">
        <f>INDEX(Table2[TT],MATCH(ROW()-1,Table2[//]))</f>
        <v>2</v>
      </c>
      <c r="C585" s="8" t="str">
        <f>INDEX(Table2[KET],MATCH(ROW()-1,Table2[//]))</f>
        <v>320 pc</v>
      </c>
    </row>
    <row r="586" spans="1:3">
      <c r="A586" s="6" t="str">
        <f>INDEX(Table2[NAMA BARANG],MATCH(ROW()-1,Table2[//]))</f>
        <v>BTS gasta HA 32-8213/ A5-50 FR</v>
      </c>
      <c r="B586" s="7">
        <f>INDEX(Table2[TT],MATCH(ROW()-1,Table2[//]))</f>
        <v>1</v>
      </c>
      <c r="C586" s="8" t="str">
        <f>INDEX(Table2[KET],MATCH(ROW()-1,Table2[//]))</f>
        <v>320 pc</v>
      </c>
    </row>
    <row r="587" spans="1:3">
      <c r="A587" s="6" t="str">
        <f>INDEX(Table2[NAMA BARANG],MATCH(ROW()-1,Table2[//]))</f>
        <v>BTS NB A666/ A6</v>
      </c>
      <c r="B587" s="7">
        <f>INDEX(Table2[TT],MATCH(ROW()-1,Table2[//]))</f>
        <v>1</v>
      </c>
      <c r="C587" s="8" t="str">
        <f>INDEX(Table2[KET],MATCH(ROW()-1,Table2[//]))</f>
        <v>252 pc</v>
      </c>
    </row>
    <row r="588" spans="1:3">
      <c r="A588" s="6" t="str">
        <f>INDEX(Table2[NAMA BARANG],MATCH(ROW()-1,Table2[//]))</f>
        <v>BTS spiral 25100-56 (import)</v>
      </c>
      <c r="B588" s="7">
        <f>INDEX(Table2[TT],MATCH(ROW()-1,Table2[//]))</f>
        <v>1</v>
      </c>
      <c r="C588" s="8">
        <f>INDEX(Table2[KET],MATCH(ROW()-1,Table2[//]))</f>
        <v>0</v>
      </c>
    </row>
    <row r="589" spans="1:3">
      <c r="A589" s="6" t="str">
        <f>INDEX(Table2[NAMA BARANG],MATCH(ROW()-1,Table2[//]))</f>
        <v>BTS WZ A5 25100-64 w</v>
      </c>
      <c r="B589" s="7">
        <f>INDEX(Table2[TT],MATCH(ROW()-1,Table2[//]))</f>
        <v>1</v>
      </c>
      <c r="C589" s="8">
        <f>INDEX(Table2[KET],MATCH(ROW()-1,Table2[//]))</f>
        <v>160</v>
      </c>
    </row>
    <row r="590" spans="1:3">
      <c r="A590" s="6" t="str">
        <f>INDEX(Table2[NAMA BARANG],MATCH(ROW()-1,Table2[//]))</f>
        <v>BTS WZ A6 80/ tali 5110-15w</v>
      </c>
      <c r="B590" s="7">
        <f>INDEX(Table2[TT],MATCH(ROW()-1,Table2[//]))</f>
        <v>1</v>
      </c>
      <c r="C590" s="8" t="str">
        <f>INDEX(Table2[KET],MATCH(ROW()-1,Table2[//]))</f>
        <v>240 PCS</v>
      </c>
    </row>
    <row r="591" spans="1:3">
      <c r="A591" s="6" t="str">
        <f>INDEX(Table2[NAMA BARANG],MATCH(ROW()-1,Table2[//]))</f>
        <v>Buku Kas Folio</v>
      </c>
      <c r="B591" s="7">
        <f>INDEX(Table2[TT],MATCH(ROW()-1,Table2[//]))</f>
        <v>14</v>
      </c>
      <c r="C591" s="8">
        <f>INDEX(Table2[KET],MATCH(ROW()-1,Table2[//]))</f>
        <v>50</v>
      </c>
    </row>
    <row r="592" spans="1:3">
      <c r="A592" s="6" t="str">
        <f>INDEX(Table2[NAMA BARANG],MATCH(ROW()-1,Table2[//]))</f>
        <v>Buku Kas Kwarto</v>
      </c>
      <c r="B592" s="7">
        <f>INDEX(Table2[TT],MATCH(ROW()-1,Table2[//]))</f>
        <v>24</v>
      </c>
      <c r="C592" s="8">
        <f>INDEX(Table2[KET],MATCH(ROW()-1,Table2[//]))</f>
        <v>100</v>
      </c>
    </row>
    <row r="593" spans="1:3">
      <c r="A593" s="6" t="str">
        <f>INDEX(Table2[NAMA BARANG],MATCH(ROW()-1,Table2[//]))</f>
        <v>Buku newarbai ART A$ besar</v>
      </c>
      <c r="B593" s="7">
        <f>INDEX(Table2[TT],MATCH(ROW()-1,Table2[//]))</f>
        <v>14</v>
      </c>
      <c r="C593" s="8" t="str">
        <f>INDEX(Table2[KET],MATCH(ROW()-1,Table2[//]))</f>
        <v>900 PCS</v>
      </c>
    </row>
    <row r="594" spans="1:3">
      <c r="A594" s="6" t="str">
        <f>INDEX(Table2[NAMA BARANG],MATCH(ROW()-1,Table2[//]))</f>
        <v>Buku Tamu Batik</v>
      </c>
      <c r="B594" s="7">
        <f>INDEX(Table2[TT],MATCH(ROW()-1,Table2[//]))</f>
        <v>6</v>
      </c>
      <c r="C594" s="8" t="str">
        <f>INDEX(Table2[KET],MATCH(ROW()-1,Table2[//]))</f>
        <v>7 ls</v>
      </c>
    </row>
    <row r="595" spans="1:3">
      <c r="A595" s="6" t="str">
        <f>INDEX(Table2[NAMA BARANG],MATCH(ROW()-1,Table2[//]))</f>
        <v>Buku Tamu ECO love</v>
      </c>
      <c r="B595" s="7">
        <f>INDEX(Table2[TT],MATCH(ROW()-1,Table2[//]))</f>
        <v>10</v>
      </c>
      <c r="C595" s="8" t="str">
        <f>INDEX(Table2[KET],MATCH(ROW()-1,Table2[//]))</f>
        <v>7 ls</v>
      </c>
    </row>
    <row r="596" spans="1:3">
      <c r="A596" s="6" t="str">
        <f>INDEX(Table2[NAMA BARANG],MATCH(ROW()-1,Table2[//]))</f>
        <v>Buldog Clip 3 Dingli/ V Tech (24) 0024</v>
      </c>
      <c r="B596" s="7">
        <f>INDEX(Table2[TT],MATCH(ROW()-1,Table2[//]))</f>
        <v>15</v>
      </c>
      <c r="C596" s="8" t="str">
        <f>INDEX(Table2[KET],MATCH(ROW()-1,Table2[//]))</f>
        <v>60 ls</v>
      </c>
    </row>
    <row r="597" spans="1:3">
      <c r="A597" s="6" t="str">
        <f>INDEX(Table2[NAMA BARANG],MATCH(ROW()-1,Table2[//]))</f>
        <v>Buldog Clip 4 V tech (18) 0023</v>
      </c>
      <c r="B597" s="7">
        <f>INDEX(Table2[TT],MATCH(ROW()-1,Table2[//]))</f>
        <v>22</v>
      </c>
      <c r="C597" s="8" t="str">
        <f>INDEX(Table2[KET],MATCH(ROW()-1,Table2[//]))</f>
        <v>30 ls</v>
      </c>
    </row>
    <row r="598" spans="1:3">
      <c r="A598" s="6" t="str">
        <f>INDEX(Table2[NAMA BARANG],MATCH(ROW()-1,Table2[//]))</f>
        <v>Bulldog clip joss BC 0023 (4) ETJ</v>
      </c>
      <c r="B598" s="7">
        <f>INDEX(Table2[TT],MATCH(ROW()-1,Table2[//]))</f>
        <v>5</v>
      </c>
      <c r="C598" s="8" t="str">
        <f>INDEX(Table2[KET],MATCH(ROW()-1,Table2[//]))</f>
        <v>360 pc</v>
      </c>
    </row>
    <row r="599" spans="1:3">
      <c r="A599" s="6" t="str">
        <f>INDEX(Table2[NAMA BARANG],MATCH(ROW()-1,Table2[//]))</f>
        <v>Business file D file P</v>
      </c>
      <c r="B599" s="7">
        <f>INDEX(Table2[TT],MATCH(ROW()-1,Table2[//]))</f>
        <v>3</v>
      </c>
      <c r="C599" s="8" t="str">
        <f>INDEX(Table2[KET],MATCH(ROW()-1,Table2[//]))</f>
        <v>50 ls</v>
      </c>
    </row>
    <row r="600" spans="1:3">
      <c r="A600" s="6" t="str">
        <f>INDEX(Table2[NAMA BARANG],MATCH(ROW()-1,Table2[//]))</f>
        <v>Business file Sika Hj(2)/ K(19)</v>
      </c>
      <c r="B600" s="7">
        <f>INDEX(Table2[TT],MATCH(ROW()-1,Table2[//]))</f>
        <v>21</v>
      </c>
      <c r="C600" s="8" t="str">
        <f>INDEX(Table2[KET],MATCH(ROW()-1,Table2[//]))</f>
        <v>50 ls</v>
      </c>
    </row>
    <row r="601" spans="1:3">
      <c r="A601" s="6" t="str">
        <f>INDEX(Table2[NAMA BARANG],MATCH(ROW()-1,Table2[//]))</f>
        <v>Business file Sika P</v>
      </c>
      <c r="B601" s="7">
        <f>INDEX(Table2[TT],MATCH(ROW()-1,Table2[//]))</f>
        <v>8</v>
      </c>
      <c r="C601" s="8" t="str">
        <f>INDEX(Table2[KET],MATCH(ROW()-1,Table2[//]))</f>
        <v>50 ls</v>
      </c>
    </row>
    <row r="602" spans="1:3">
      <c r="A602" s="6" t="str">
        <f>INDEX(Table2[NAMA BARANG],MATCH(ROW()-1,Table2[//]))</f>
        <v>Bussines file enter K(1)/ Hj(3)</v>
      </c>
      <c r="B602" s="7">
        <f>INDEX(Table2[TT],MATCH(ROW()-1,Table2[//]))</f>
        <v>4</v>
      </c>
      <c r="C602" s="8" t="str">
        <f>INDEX(Table2[KET],MATCH(ROW()-1,Table2[//]))</f>
        <v>50 ls</v>
      </c>
    </row>
    <row r="603" spans="1:3">
      <c r="A603" s="6" t="str">
        <f>INDEX(Table2[NAMA BARANG],MATCH(ROW()-1,Table2[//]))</f>
        <v>Bussines file mardex</v>
      </c>
      <c r="B603" s="7">
        <f>INDEX(Table2[TT],MATCH(ROW()-1,Table2[//]))</f>
        <v>1</v>
      </c>
      <c r="C603" s="8" t="str">
        <f>INDEX(Table2[KET],MATCH(ROW()-1,Table2[//]))</f>
        <v>50 ls</v>
      </c>
    </row>
    <row r="604" spans="1:3">
      <c r="A604" s="6" t="str">
        <f>INDEX(Table2[NAMA BARANG],MATCH(ROW()-1,Table2[//]))</f>
        <v>Card DX 612 (13M Biru)</v>
      </c>
      <c r="B604" s="7">
        <f>INDEX(Table2[TT],MATCH(ROW()-1,Table2[//]))</f>
        <v>35</v>
      </c>
      <c r="C604" s="8" t="str">
        <f>INDEX(Table2[KET],MATCH(ROW()-1,Table2[//]))</f>
        <v>1000 pc</v>
      </c>
    </row>
    <row r="605" spans="1:3">
      <c r="A605" s="6" t="str">
        <f>INDEX(Table2[NAMA BARANG],MATCH(ROW()-1,Table2[//]))</f>
        <v>Card DX 622 (10 Biru)</v>
      </c>
      <c r="B605" s="7">
        <f>INDEX(Table2[TT],MATCH(ROW()-1,Table2[//]))</f>
        <v>71</v>
      </c>
      <c r="C605" s="8" t="str">
        <f>INDEX(Table2[KET],MATCH(ROW()-1,Table2[//]))</f>
        <v>1000 pc</v>
      </c>
    </row>
    <row r="606" spans="1:3">
      <c r="A606" s="6" t="str">
        <f>INDEX(Table2[NAMA BARANG],MATCH(ROW()-1,Table2[//]))</f>
        <v>Card DX 622 (eTJ) P(2)</v>
      </c>
      <c r="B606" s="7">
        <f>INDEX(Table2[TT],MATCH(ROW()-1,Table2[//]))</f>
        <v>2</v>
      </c>
      <c r="C606" s="8">
        <f>INDEX(Table2[KET],MATCH(ROW()-1,Table2[//]))</f>
        <v>1000</v>
      </c>
    </row>
    <row r="607" spans="1:3">
      <c r="A607" s="6" t="str">
        <f>INDEX(Table2[NAMA BARANG],MATCH(ROW()-1,Table2[//]))</f>
        <v>Card Dy 612 jos 10M</v>
      </c>
      <c r="B607" s="7">
        <f>INDEX(Table2[TT],MATCH(ROW()-1,Table2[//]))</f>
        <v>5</v>
      </c>
      <c r="C607" s="8" t="str">
        <f>INDEX(Table2[KET],MATCH(ROW()-1,Table2[//]))</f>
        <v>2000 pc</v>
      </c>
    </row>
    <row r="608" spans="1:3">
      <c r="A608" s="6" t="str">
        <f>INDEX(Table2[NAMA BARANG],MATCH(ROW()-1,Table2[//]))</f>
        <v>Carry file Topla 8820 B</v>
      </c>
      <c r="B608" s="7">
        <f>INDEX(Table2[TT],MATCH(ROW()-1,Table2[//]))</f>
        <v>8</v>
      </c>
      <c r="C608" s="8">
        <f>INDEX(Table2[KET],MATCH(ROW()-1,Table2[//]))</f>
        <v>0</v>
      </c>
    </row>
    <row r="609" spans="1:3">
      <c r="A609" s="6" t="str">
        <f>INDEX(Table2[NAMA BARANG],MATCH(ROW()-1,Table2[//]))</f>
        <v>Carry file Topla 8820 Hj</v>
      </c>
      <c r="B609" s="7">
        <f>INDEX(Table2[TT],MATCH(ROW()-1,Table2[//]))</f>
        <v>6</v>
      </c>
      <c r="C609" s="8">
        <f>INDEX(Table2[KET],MATCH(ROW()-1,Table2[//]))</f>
        <v>0</v>
      </c>
    </row>
    <row r="610" spans="1:3">
      <c r="A610" s="6" t="str">
        <f>INDEX(Table2[NAMA BARANG],MATCH(ROW()-1,Table2[//]))</f>
        <v>Carry file Topla 8820 M(6)/ K(7)</v>
      </c>
      <c r="B610" s="7">
        <f>INDEX(Table2[TT],MATCH(ROW()-1,Table2[//]))</f>
        <v>13</v>
      </c>
      <c r="C610" s="8">
        <f>INDEX(Table2[KET],MATCH(ROW()-1,Table2[//]))</f>
        <v>40</v>
      </c>
    </row>
    <row r="611" spans="1:3">
      <c r="A611" s="6" t="str">
        <f>INDEX(Table2[NAMA BARANG],MATCH(ROW()-1,Table2[//]))</f>
        <v>Carry file Topla 8820 putih</v>
      </c>
      <c r="B611" s="7">
        <f>INDEX(Table2[TT],MATCH(ROW()-1,Table2[//]))</f>
        <v>10</v>
      </c>
      <c r="C611" s="8" t="str">
        <f>INDEX(Table2[KET],MATCH(ROW()-1,Table2[//]))</f>
        <v>40 pc</v>
      </c>
    </row>
    <row r="612" spans="1:3">
      <c r="A612" s="6" t="str">
        <f>INDEX(Table2[NAMA BARANG],MATCH(ROW()-1,Table2[//]))</f>
        <v>Carry file Topla 8830 K(2)/ M(1)/ Hj(2)</v>
      </c>
      <c r="B612" s="7">
        <f>INDEX(Table2[TT],MATCH(ROW()-1,Table2[//]))</f>
        <v>5</v>
      </c>
      <c r="C612" s="8">
        <f>INDEX(Table2[KET],MATCH(ROW()-1,Table2[//]))</f>
        <v>30</v>
      </c>
    </row>
    <row r="613" spans="1:3">
      <c r="A613" s="6" t="str">
        <f>INDEX(Table2[NAMA BARANG],MATCH(ROW()-1,Table2[//]))</f>
        <v>Carry file Topla 8830 putih</v>
      </c>
      <c r="B613" s="7">
        <f>INDEX(Table2[TT],MATCH(ROW()-1,Table2[//]))</f>
        <v>7</v>
      </c>
      <c r="C613" s="8" t="str">
        <f>INDEX(Table2[KET],MATCH(ROW()-1,Table2[//]))</f>
        <v>30 pc</v>
      </c>
    </row>
    <row r="614" spans="1:3">
      <c r="A614" s="6" t="str">
        <f>INDEX(Table2[NAMA BARANG],MATCH(ROW()-1,Table2[//]))</f>
        <v>Cat air Opini 110</v>
      </c>
      <c r="B614" s="7">
        <f>INDEX(Table2[TT],MATCH(ROW()-1,Table2[//]))</f>
        <v>16</v>
      </c>
      <c r="C614" s="8" t="str">
        <f>INDEX(Table2[KET],MATCH(ROW()-1,Table2[//]))</f>
        <v>18 LSN</v>
      </c>
    </row>
    <row r="615" spans="1:3">
      <c r="A615" s="6" t="str">
        <f>INDEX(Table2[NAMA BARANG],MATCH(ROW()-1,Table2[//]))</f>
        <v>Cat air Opini 120</v>
      </c>
      <c r="B615" s="7">
        <f>INDEX(Table2[TT],MATCH(ROW()-1,Table2[//]))</f>
        <v>5</v>
      </c>
      <c r="C615" s="8" t="str">
        <f>INDEX(Table2[KET],MATCH(ROW()-1,Table2[//]))</f>
        <v>12 LSN</v>
      </c>
    </row>
    <row r="616" spans="1:3">
      <c r="A616" s="6" t="str">
        <f>INDEX(Table2[NAMA BARANG],MATCH(ROW()-1,Table2[//]))</f>
        <v>Catur magnit TNT AO32</v>
      </c>
      <c r="B616" s="7">
        <f>INDEX(Table2[TT],MATCH(ROW()-1,Table2[//]))</f>
        <v>4</v>
      </c>
      <c r="C616" s="8" t="str">
        <f>INDEX(Table2[KET],MATCH(ROW()-1,Table2[//]))</f>
        <v>192 pc</v>
      </c>
    </row>
    <row r="617" spans="1:3">
      <c r="A617" s="6" t="str">
        <f>INDEX(Table2[NAMA BARANG],MATCH(ROW()-1,Table2[//]))</f>
        <v>CD 3680 besar</v>
      </c>
      <c r="B617" s="7">
        <f>INDEX(Table2[TT],MATCH(ROW()-1,Table2[//]))</f>
        <v>3</v>
      </c>
      <c r="C617" s="8" t="str">
        <f>INDEX(Table2[KET],MATCH(ROW()-1,Table2[//]))</f>
        <v>160 pc</v>
      </c>
    </row>
    <row r="618" spans="1:3">
      <c r="A618" s="6" t="str">
        <f>INDEX(Table2[NAMA BARANG],MATCH(ROW()-1,Table2[//]))</f>
        <v>CD Bag bola TNT 274</v>
      </c>
      <c r="B618" s="7">
        <f>INDEX(Table2[TT],MATCH(ROW()-1,Table2[//]))</f>
        <v>2</v>
      </c>
      <c r="C618" s="8" t="str">
        <f>INDEX(Table2[KET],MATCH(ROW()-1,Table2[//]))</f>
        <v>800 pc</v>
      </c>
    </row>
    <row r="619" spans="1:3">
      <c r="A619" s="6" t="str">
        <f>INDEX(Table2[NAMA BARANG],MATCH(ROW()-1,Table2[//]))</f>
        <v>CD Bag Disney TNT 277</v>
      </c>
      <c r="B619" s="7">
        <f>INDEX(Table2[TT],MATCH(ROW()-1,Table2[//]))</f>
        <v>4</v>
      </c>
      <c r="C619" s="8" t="str">
        <f>INDEX(Table2[KET],MATCH(ROW()-1,Table2[//]))</f>
        <v>200 pc</v>
      </c>
    </row>
    <row r="620" spans="1:3">
      <c r="A620" s="6" t="str">
        <f>INDEX(Table2[NAMA BARANG],MATCH(ROW()-1,Table2[//]))</f>
        <v>Celengan Bulat 3103</v>
      </c>
      <c r="B620" s="7">
        <f>INDEX(Table2[TT],MATCH(ROW()-1,Table2[//]))</f>
        <v>1</v>
      </c>
      <c r="C620" s="8">
        <f>INDEX(Table2[KET],MATCH(ROW()-1,Table2[//]))</f>
        <v>72</v>
      </c>
    </row>
    <row r="621" spans="1:3">
      <c r="A621" s="6" t="str">
        <f>INDEX(Table2[NAMA BARANG],MATCH(ROW()-1,Table2[//]))</f>
        <v>Celengan L 8 House</v>
      </c>
      <c r="B621" s="7">
        <f>INDEX(Table2[TT],MATCH(ROW()-1,Table2[//]))</f>
        <v>7</v>
      </c>
      <c r="C621" s="8" t="str">
        <f>INDEX(Table2[KET],MATCH(ROW()-1,Table2[//]))</f>
        <v>120 bh</v>
      </c>
    </row>
    <row r="622" spans="1:3">
      <c r="A622" s="6" t="str">
        <f>INDEX(Table2[NAMA BARANG],MATCH(ROW()-1,Table2[//]))</f>
        <v>Celengan P 32 House</v>
      </c>
      <c r="B622" s="7">
        <f>INDEX(Table2[TT],MATCH(ROW()-1,Table2[//]))</f>
        <v>8</v>
      </c>
      <c r="C622" s="8" t="str">
        <f>INDEX(Table2[KET],MATCH(ROW()-1,Table2[//]))</f>
        <v>120 bh</v>
      </c>
    </row>
    <row r="623" spans="1:3">
      <c r="A623" s="6" t="str">
        <f>INDEX(Table2[NAMA BARANG],MATCH(ROW()-1,Table2[//]))</f>
        <v>Clear Holder 20 lb GM hijau</v>
      </c>
      <c r="B623" s="7">
        <f>INDEX(Table2[TT],MATCH(ROW()-1,Table2[//]))</f>
        <v>1</v>
      </c>
      <c r="C623" s="8">
        <f>INDEX(Table2[KET],MATCH(ROW()-1,Table2[//]))</f>
        <v>144</v>
      </c>
    </row>
    <row r="624" spans="1:3">
      <c r="A624" s="6" t="str">
        <f>INDEX(Table2[NAMA BARANG],MATCH(ROW()-1,Table2[//]))</f>
        <v>Clear Holder 20 lb GM kuning</v>
      </c>
      <c r="B624" s="7">
        <f>INDEX(Table2[TT],MATCH(ROW()-1,Table2[//]))</f>
        <v>1</v>
      </c>
      <c r="C624" s="8" t="str">
        <f>INDEX(Table2[KET],MATCH(ROW()-1,Table2[//]))</f>
        <v>144 pc</v>
      </c>
    </row>
    <row r="625" spans="1:3">
      <c r="A625" s="6" t="str">
        <f>INDEX(Table2[NAMA BARANG],MATCH(ROW()-1,Table2[//]))</f>
        <v>Clear Holder 20 lb GM merah</v>
      </c>
      <c r="B625" s="7">
        <f>INDEX(Table2[TT],MATCH(ROW()-1,Table2[//]))</f>
        <v>1</v>
      </c>
      <c r="C625" s="8" t="str">
        <f>INDEX(Table2[KET],MATCH(ROW()-1,Table2[//]))</f>
        <v>144 pc</v>
      </c>
    </row>
    <row r="626" spans="1:3">
      <c r="A626" s="6" t="str">
        <f>INDEX(Table2[NAMA BARANG],MATCH(ROW()-1,Table2[//]))</f>
        <v>Clear holder 40 enter mix</v>
      </c>
      <c r="B626" s="7">
        <f>INDEX(Table2[TT],MATCH(ROW()-1,Table2[//]))</f>
        <v>2</v>
      </c>
      <c r="C626" s="8" t="str">
        <f>INDEX(Table2[KET],MATCH(ROW()-1,Table2[//]))</f>
        <v>12 ls</v>
      </c>
    </row>
    <row r="627" spans="1:3">
      <c r="A627" s="6" t="str">
        <f>INDEX(Table2[NAMA BARANG],MATCH(ROW()-1,Table2[//]))</f>
        <v>Clear Holder 60L Trambo/ snow peak</v>
      </c>
      <c r="B627" s="7">
        <f>INDEX(Table2[TT],MATCH(ROW()-1,Table2[//]))</f>
        <v>5</v>
      </c>
      <c r="C627" s="8" t="str">
        <f>INDEX(Table2[KET],MATCH(ROW()-1,Table2[//]))</f>
        <v>10 ls</v>
      </c>
    </row>
    <row r="628" spans="1:3">
      <c r="A628" s="6" t="str">
        <f>INDEX(Table2[NAMA BARANG],MATCH(ROW()-1,Table2[//]))</f>
        <v>Clear Holder A-lot 20 lbr Abu/Hj/Pink/Htm</v>
      </c>
      <c r="B628" s="7">
        <f>INDEX(Table2[TT],MATCH(ROW()-1,Table2[//]))</f>
        <v>2</v>
      </c>
      <c r="C628" s="8" t="str">
        <f>INDEX(Table2[KET],MATCH(ROW()-1,Table2[//]))</f>
        <v>300 pc</v>
      </c>
    </row>
    <row r="629" spans="1:3">
      <c r="A629" s="6" t="str">
        <f>INDEX(Table2[NAMA BARANG],MATCH(ROW()-1,Table2[//]))</f>
        <v>Clear Holder amanda F4 20 lb</v>
      </c>
      <c r="B629" s="7">
        <f>INDEX(Table2[TT],MATCH(ROW()-1,Table2[//]))</f>
        <v>4</v>
      </c>
      <c r="C629" s="8" t="str">
        <f>INDEX(Table2[KET],MATCH(ROW()-1,Table2[//]))</f>
        <v>96 pc</v>
      </c>
    </row>
    <row r="630" spans="1:3">
      <c r="A630" s="6" t="str">
        <f>INDEX(Table2[NAMA BARANG],MATCH(ROW()-1,Table2[//]))</f>
        <v xml:space="preserve">Clear Holder CH 020 UTN </v>
      </c>
      <c r="B630" s="7">
        <f>INDEX(Table2[TT],MATCH(ROW()-1,Table2[//]))</f>
        <v>111</v>
      </c>
      <c r="C630" s="8" t="str">
        <f>INDEX(Table2[KET],MATCH(ROW()-1,Table2[//]))</f>
        <v>120 pc</v>
      </c>
    </row>
    <row r="631" spans="1:3">
      <c r="A631" s="6" t="str">
        <f>INDEX(Table2[NAMA BARANG],MATCH(ROW()-1,Table2[//]))</f>
        <v xml:space="preserve">Clear Holder CH 040 UTN </v>
      </c>
      <c r="B631" s="7">
        <f>INDEX(Table2[TT],MATCH(ROW()-1,Table2[//]))</f>
        <v>16</v>
      </c>
      <c r="C631" s="8" t="str">
        <f>INDEX(Table2[KET],MATCH(ROW()-1,Table2[//]))</f>
        <v>96 pc</v>
      </c>
    </row>
    <row r="632" spans="1:3">
      <c r="A632" s="6" t="str">
        <f>INDEX(Table2[NAMA BARANG],MATCH(ROW()-1,Table2[//]))</f>
        <v xml:space="preserve">Clear Holder CH 060 UTN </v>
      </c>
      <c r="B632" s="7">
        <f>INDEX(Table2[TT],MATCH(ROW()-1,Table2[//]))</f>
        <v>11</v>
      </c>
      <c r="C632" s="8" t="str">
        <f>INDEX(Table2[KET],MATCH(ROW()-1,Table2[//]))</f>
        <v>72 pc</v>
      </c>
    </row>
    <row r="633" spans="1:3">
      <c r="A633" s="6" t="str">
        <f>INDEX(Table2[NAMA BARANG],MATCH(ROW()-1,Table2[//]))</f>
        <v xml:space="preserve">Clear Holder CH 080 UTN </v>
      </c>
      <c r="B633" s="7">
        <f>INDEX(Table2[TT],MATCH(ROW()-1,Table2[//]))</f>
        <v>31</v>
      </c>
      <c r="C633" s="8" t="str">
        <f>INDEX(Table2[KET],MATCH(ROW()-1,Table2[//]))</f>
        <v>72 pc</v>
      </c>
    </row>
    <row r="634" spans="1:3">
      <c r="A634" s="6" t="str">
        <f>INDEX(Table2[NAMA BARANG],MATCH(ROW()-1,Table2[//]))</f>
        <v>Clear Holder Huajie 60 lb Butek</v>
      </c>
      <c r="B634" s="7">
        <f>INDEX(Table2[TT],MATCH(ROW()-1,Table2[//]))</f>
        <v>1</v>
      </c>
      <c r="C634" s="8" t="str">
        <f>INDEX(Table2[KET],MATCH(ROW()-1,Table2[//]))</f>
        <v>160 pc</v>
      </c>
    </row>
    <row r="635" spans="1:3">
      <c r="A635" s="6" t="str">
        <f>INDEX(Table2[NAMA BARANG],MATCH(ROW()-1,Table2[//]))</f>
        <v>Clear Holder Huajie 60 lb Trans</v>
      </c>
      <c r="B635" s="7">
        <f>INDEX(Table2[TT],MATCH(ROW()-1,Table2[//]))</f>
        <v>1</v>
      </c>
      <c r="C635" s="8" t="str">
        <f>INDEX(Table2[KET],MATCH(ROW()-1,Table2[//]))</f>
        <v>160 pc</v>
      </c>
    </row>
    <row r="636" spans="1:3">
      <c r="A636" s="6" t="str">
        <f>INDEX(Table2[NAMA BARANG],MATCH(ROW()-1,Table2[//]))</f>
        <v>Clear holder jos 20</v>
      </c>
      <c r="B636" s="7">
        <f>INDEX(Table2[TT],MATCH(ROW()-1,Table2[//]))</f>
        <v>1</v>
      </c>
      <c r="C636" s="8">
        <f>INDEX(Table2[KET],MATCH(ROW()-1,Table2[//]))</f>
        <v>120</v>
      </c>
    </row>
    <row r="637" spans="1:3">
      <c r="A637" s="6" t="str">
        <f>INDEX(Table2[NAMA BARANG],MATCH(ROW()-1,Table2[//]))</f>
        <v>Clear Holder jos 80 FL</v>
      </c>
      <c r="B637" s="7">
        <f>INDEX(Table2[TT],MATCH(ROW()-1,Table2[//]))</f>
        <v>14</v>
      </c>
      <c r="C637" s="8">
        <f>INDEX(Table2[KET],MATCH(ROW()-1,Table2[//]))</f>
        <v>48</v>
      </c>
    </row>
    <row r="638" spans="1:3">
      <c r="A638" s="6" t="str">
        <f>INDEX(Table2[NAMA BARANG],MATCH(ROW()-1,Table2[//]))</f>
        <v>Clear Holder metal CH 840 A4</v>
      </c>
      <c r="B638" s="7">
        <f>INDEX(Table2[TT],MATCH(ROW()-1,Table2[//]))</f>
        <v>7</v>
      </c>
      <c r="C638" s="8" t="str">
        <f>INDEX(Table2[KET],MATCH(ROW()-1,Table2[//]))</f>
        <v>60 pc</v>
      </c>
    </row>
    <row r="639" spans="1:3">
      <c r="A639" s="6" t="str">
        <f>INDEX(Table2[NAMA BARANG],MATCH(ROW()-1,Table2[//]))</f>
        <v>Clear Holder metal CH 860 A4</v>
      </c>
      <c r="B639" s="7">
        <f>INDEX(Table2[TT],MATCH(ROW()-1,Table2[//]))</f>
        <v>40</v>
      </c>
      <c r="C639" s="8" t="str">
        <f>INDEX(Table2[KET],MATCH(ROW()-1,Table2[//]))</f>
        <v>60 pc</v>
      </c>
    </row>
    <row r="640" spans="1:3">
      <c r="A640" s="6" t="str">
        <f>INDEX(Table2[NAMA BARANG],MATCH(ROW()-1,Table2[//]))</f>
        <v>Clear Holder Snowpeak 20 lbr (Ungu/ Hj/Pink/ Orange)</v>
      </c>
      <c r="B640" s="7">
        <f>INDEX(Table2[TT],MATCH(ROW()-1,Table2[//]))</f>
        <v>1</v>
      </c>
      <c r="C640" s="8" t="str">
        <f>INDEX(Table2[KET],MATCH(ROW()-1,Table2[//]))</f>
        <v>10 ls</v>
      </c>
    </row>
    <row r="641" spans="1:3">
      <c r="A641" s="6" t="str">
        <f>INDEX(Table2[NAMA BARANG],MATCH(ROW()-1,Table2[//]))</f>
        <v>Clear Holder Tizo B(2)/ Hj(1)</v>
      </c>
      <c r="B641" s="7">
        <f>INDEX(Table2[TT],MATCH(ROW()-1,Table2[//]))</f>
        <v>3</v>
      </c>
      <c r="C641" s="8" t="str">
        <f>INDEX(Table2[KET],MATCH(ROW()-1,Table2[//]))</f>
        <v>120 pc</v>
      </c>
    </row>
    <row r="642" spans="1:3">
      <c r="A642" s="6" t="str">
        <f>INDEX(Table2[NAMA BARANG],MATCH(ROW()-1,Table2[//]))</f>
        <v>Clear Holder V-Tech VTF 20K Ht(1) Hj(4)</v>
      </c>
      <c r="B642" s="7">
        <f>INDEX(Table2[TT],MATCH(ROW()-1,Table2[//]))</f>
        <v>5</v>
      </c>
      <c r="C642" s="8" t="str">
        <f>INDEX(Table2[KET],MATCH(ROW()-1,Table2[//]))</f>
        <v>96 pc</v>
      </c>
    </row>
    <row r="643" spans="1:3">
      <c r="A643" s="6" t="str">
        <f>INDEX(Table2[NAMA BARANG],MATCH(ROW()-1,Table2[//]))</f>
        <v>Clip Board 303 (Clip Besar)</v>
      </c>
      <c r="B643" s="7">
        <f>INDEX(Table2[TT],MATCH(ROW()-1,Table2[//]))</f>
        <v>3</v>
      </c>
      <c r="C643" s="8" t="str">
        <f>INDEX(Table2[KET],MATCH(ROW()-1,Table2[//]))</f>
        <v>8 ls</v>
      </c>
    </row>
    <row r="644" spans="1:3">
      <c r="A644" s="6" t="str">
        <f>INDEX(Table2[NAMA BARANG],MATCH(ROW()-1,Table2[//]))</f>
        <v>Clip Board 307 S worry kecil</v>
      </c>
      <c r="B644" s="7">
        <f>INDEX(Table2[TT],MATCH(ROW()-1,Table2[//]))</f>
        <v>1</v>
      </c>
      <c r="C644" s="8" t="str">
        <f>INDEX(Table2[KET],MATCH(ROW()-1,Table2[//]))</f>
        <v>24 ls</v>
      </c>
    </row>
    <row r="645" spans="1:3">
      <c r="A645" s="6" t="str">
        <f>INDEX(Table2[NAMA BARANG],MATCH(ROW()-1,Table2[//]))</f>
        <v>Clip Board Fancy BB/ Barbie</v>
      </c>
      <c r="B645" s="7">
        <f>INDEX(Table2[TT],MATCH(ROW()-1,Table2[//]))</f>
        <v>1</v>
      </c>
      <c r="C645" s="8" t="str">
        <f>INDEX(Table2[KET],MATCH(ROW()-1,Table2[//]))</f>
        <v>144 pc</v>
      </c>
    </row>
    <row r="646" spans="1:3">
      <c r="A646" s="6" t="str">
        <f>INDEX(Table2[NAMA BARANG],MATCH(ROW()-1,Table2[//]))</f>
        <v>Clip Board Fancy Disney Holo</v>
      </c>
      <c r="B646" s="7">
        <f>INDEX(Table2[TT],MATCH(ROW()-1,Table2[//]))</f>
        <v>1</v>
      </c>
      <c r="C646" s="8" t="str">
        <f>INDEX(Table2[KET],MATCH(ROW()-1,Table2[//]))</f>
        <v>144 pc</v>
      </c>
    </row>
    <row r="647" spans="1:3">
      <c r="A647" s="6" t="str">
        <f>INDEX(Table2[NAMA BARANG],MATCH(ROW()-1,Table2[//]))</f>
        <v>Clip Board Fancy Love Holo</v>
      </c>
      <c r="B647" s="7">
        <f>INDEX(Table2[TT],MATCH(ROW()-1,Table2[//]))</f>
        <v>4</v>
      </c>
      <c r="C647" s="8" t="str">
        <f>INDEX(Table2[KET],MATCH(ROW()-1,Table2[//]))</f>
        <v>144 pc</v>
      </c>
    </row>
    <row r="648" spans="1:3">
      <c r="A648" s="6" t="str">
        <f>INDEX(Table2[NAMA BARANG],MATCH(ROW()-1,Table2[//]))</f>
        <v>Clip Board Fancy mika galaxy</v>
      </c>
      <c r="B648" s="7">
        <f>INDEX(Table2[TT],MATCH(ROW()-1,Table2[//]))</f>
        <v>10</v>
      </c>
      <c r="C648" s="8" t="str">
        <f>INDEX(Table2[KET],MATCH(ROW()-1,Table2[//]))</f>
        <v>144 pc</v>
      </c>
    </row>
    <row r="649" spans="1:3">
      <c r="A649" s="6" t="str">
        <f>INDEX(Table2[NAMA BARANG],MATCH(ROW()-1,Table2[//]))</f>
        <v>Clip Board Fancy MS 168 (Smart)</v>
      </c>
      <c r="B649" s="7">
        <f>INDEX(Table2[TT],MATCH(ROW()-1,Table2[//]))</f>
        <v>2</v>
      </c>
      <c r="C649" s="8" t="str">
        <f>INDEX(Table2[KET],MATCH(ROW()-1,Table2[//]))</f>
        <v>15 ls</v>
      </c>
    </row>
    <row r="650" spans="1:3">
      <c r="A650" s="6" t="str">
        <f>INDEX(Table2[NAMA BARANG],MATCH(ROW()-1,Table2[//]))</f>
        <v>Clip Board Fancy NT Topla</v>
      </c>
      <c r="B650" s="7">
        <f>INDEX(Table2[TT],MATCH(ROW()-1,Table2[//]))</f>
        <v>4</v>
      </c>
      <c r="C650" s="8" t="str">
        <f>INDEX(Table2[KET],MATCH(ROW()-1,Table2[//]))</f>
        <v>12 ls</v>
      </c>
    </row>
    <row r="651" spans="1:3">
      <c r="A651" s="6" t="str">
        <f>INDEX(Table2[NAMA BARANG],MATCH(ROW()-1,Table2[//]))</f>
        <v>Clip Board Folio Fancy SMM Deluxe</v>
      </c>
      <c r="B651" s="7">
        <f>INDEX(Table2[TT],MATCH(ROW()-1,Table2[//]))</f>
        <v>1</v>
      </c>
      <c r="C651" s="8" t="str">
        <f>INDEX(Table2[KET],MATCH(ROW()-1,Table2[//]))</f>
        <v>12 ls</v>
      </c>
    </row>
    <row r="652" spans="1:3">
      <c r="A652" s="6" t="str">
        <f>INDEX(Table2[NAMA BARANG],MATCH(ROW()-1,Table2[//]))</f>
        <v>Clip board holo 2 mk</v>
      </c>
      <c r="B652" s="7">
        <f>INDEX(Table2[TT],MATCH(ROW()-1,Table2[//]))</f>
        <v>54</v>
      </c>
      <c r="C652" s="8" t="str">
        <f>INDEX(Table2[KET],MATCH(ROW()-1,Table2[//]))</f>
        <v>12 ls</v>
      </c>
    </row>
    <row r="653" spans="1:3">
      <c r="A653" s="6" t="str">
        <f>INDEX(Table2[NAMA BARANG],MATCH(ROW()-1,Table2[//]))</f>
        <v xml:space="preserve">Clip Board kwalitas </v>
      </c>
      <c r="B653" s="7">
        <f>INDEX(Table2[TT],MATCH(ROW()-1,Table2[//]))</f>
        <v>2</v>
      </c>
      <c r="C653" s="8" t="str">
        <f>INDEX(Table2[KET],MATCH(ROW()-1,Table2[//]))</f>
        <v>12 ls</v>
      </c>
    </row>
    <row r="654" spans="1:3">
      <c r="A654" s="6" t="str">
        <f>INDEX(Table2[NAMA BARANG],MATCH(ROW()-1,Table2[//]))</f>
        <v>Clip Board kwalitas Fancy</v>
      </c>
      <c r="B654" s="7">
        <f>INDEX(Table2[TT],MATCH(ROW()-1,Table2[//]))</f>
        <v>9</v>
      </c>
      <c r="C654" s="8" t="str">
        <f>INDEX(Table2[KET],MATCH(ROW()-1,Table2[//]))</f>
        <v>16 ls</v>
      </c>
    </row>
    <row r="655" spans="1:3">
      <c r="A655" s="6" t="str">
        <f>INDEX(Table2[NAMA BARANG],MATCH(ROW()-1,Table2[//]))</f>
        <v>Clip Board mika batik</v>
      </c>
      <c r="B655" s="7">
        <f>INDEX(Table2[TT],MATCH(ROW()-1,Table2[//]))</f>
        <v>4</v>
      </c>
      <c r="C655" s="8" t="str">
        <f>INDEX(Table2[KET],MATCH(ROW()-1,Table2[//]))</f>
        <v>120 pc</v>
      </c>
    </row>
    <row r="656" spans="1:3">
      <c r="A656" s="6" t="str">
        <f>INDEX(Table2[NAMA BARANG],MATCH(ROW()-1,Table2[//]))</f>
        <v>Clip Board mika Fancy (Baru) BB, FR (blk), K pony, SPD/ AV</v>
      </c>
      <c r="B656" s="7">
        <f>INDEX(Table2[TT],MATCH(ROW()-1,Table2[//]))</f>
        <v>9</v>
      </c>
      <c r="C656" s="8" t="str">
        <f>INDEX(Table2[KET],MATCH(ROW()-1,Table2[//]))</f>
        <v>144 pc</v>
      </c>
    </row>
    <row r="657" spans="1:3">
      <c r="A657" s="6" t="str">
        <f>INDEX(Table2[NAMA BARANG],MATCH(ROW()-1,Table2[//]))</f>
        <v>Clip Board mika Holo Fancy (baru)</v>
      </c>
      <c r="B657" s="7">
        <f>INDEX(Table2[TT],MATCH(ROW()-1,Table2[//]))</f>
        <v>16</v>
      </c>
      <c r="C657" s="8" t="str">
        <f>INDEX(Table2[KET],MATCH(ROW()-1,Table2[//]))</f>
        <v>120 pc</v>
      </c>
    </row>
    <row r="658" spans="1:3">
      <c r="A658" s="6" t="str">
        <f>INDEX(Table2[NAMA BARANG],MATCH(ROW()-1,Table2[//]))</f>
        <v>Clip Board mika Rainbow</v>
      </c>
      <c r="B658" s="7">
        <f>INDEX(Table2[TT],MATCH(ROW()-1,Table2[//]))</f>
        <v>2</v>
      </c>
      <c r="C658" s="8" t="str">
        <f>INDEX(Table2[KET],MATCH(ROW()-1,Table2[//]))</f>
        <v>120 pc</v>
      </c>
    </row>
    <row r="659" spans="1:3">
      <c r="A659" s="6" t="str">
        <f>INDEX(Table2[NAMA BARANG],MATCH(ROW()-1,Table2[//]))</f>
        <v>Clip Board papan double Fancy</v>
      </c>
      <c r="B659" s="7">
        <f>INDEX(Table2[TT],MATCH(ROW()-1,Table2[//]))</f>
        <v>4</v>
      </c>
      <c r="C659" s="8" t="str">
        <f>INDEX(Table2[KET],MATCH(ROW()-1,Table2[//]))</f>
        <v>16 ls</v>
      </c>
    </row>
    <row r="660" spans="1:3">
      <c r="A660" s="6" t="str">
        <f>INDEX(Table2[NAMA BARANG],MATCH(ROW()-1,Table2[//]))</f>
        <v>Clip Board papan gambar B5</v>
      </c>
      <c r="B660" s="7">
        <f>INDEX(Table2[TT],MATCH(ROW()-1,Table2[//]))</f>
        <v>1</v>
      </c>
      <c r="C660" s="8" t="str">
        <f>INDEX(Table2[KET],MATCH(ROW()-1,Table2[//]))</f>
        <v>16 ls</v>
      </c>
    </row>
    <row r="661" spans="1:3">
      <c r="A661" s="6" t="str">
        <f>INDEX(Table2[NAMA BARANG],MATCH(ROW()-1,Table2[//]))</f>
        <v>Clip Board Transparent F4 530 moshi²</v>
      </c>
      <c r="B661" s="7">
        <f>INDEX(Table2[TT],MATCH(ROW()-1,Table2[//]))</f>
        <v>2</v>
      </c>
      <c r="C661" s="8" t="str">
        <f>INDEX(Table2[KET],MATCH(ROW()-1,Table2[//]))</f>
        <v>12 ls</v>
      </c>
    </row>
    <row r="662" spans="1:3">
      <c r="A662" s="6" t="str">
        <f>INDEX(Table2[NAMA BARANG],MATCH(ROW()-1,Table2[//]))</f>
        <v>Clip Candy no 1</v>
      </c>
      <c r="B662" s="7">
        <f>INDEX(Table2[TT],MATCH(ROW()-1,Table2[//]))</f>
        <v>37</v>
      </c>
      <c r="C662" s="8" t="str">
        <f>INDEX(Table2[KET],MATCH(ROW()-1,Table2[//]))</f>
        <v>500 pc</v>
      </c>
    </row>
    <row r="663" spans="1:3">
      <c r="A663" s="6" t="str">
        <f>INDEX(Table2[NAMA BARANG],MATCH(ROW()-1,Table2[//]))</f>
        <v>Clip File Topla Wrn Hj/ Ht/ M/ B</v>
      </c>
      <c r="B663" s="7">
        <f>INDEX(Table2[TT],MATCH(ROW()-1,Table2[//]))</f>
        <v>1</v>
      </c>
      <c r="C663" s="8" t="str">
        <f>INDEX(Table2[KET],MATCH(ROW()-1,Table2[//]))</f>
        <v>216 pc</v>
      </c>
    </row>
    <row r="664" spans="1:3">
      <c r="A664" s="6" t="str">
        <f>INDEX(Table2[NAMA BARANG],MATCH(ROW()-1,Table2[//]))</f>
        <v>Clip file yushinca 318</v>
      </c>
      <c r="B664" s="7">
        <f>INDEX(Table2[TT],MATCH(ROW()-1,Table2[//]))</f>
        <v>34</v>
      </c>
      <c r="C664" s="8" t="str">
        <f>INDEX(Table2[KET],MATCH(ROW()-1,Table2[//]))</f>
        <v>60 pc</v>
      </c>
    </row>
    <row r="665" spans="1:3">
      <c r="A665" s="6" t="str">
        <f>INDEX(Table2[NAMA BARANG],MATCH(ROW()-1,Table2[//]))</f>
        <v>Clip Tali 1,0 BLK K B M</v>
      </c>
      <c r="B665" s="7">
        <f>INDEX(Table2[TT],MATCH(ROW()-1,Table2[//]))</f>
        <v>12</v>
      </c>
      <c r="C665" s="8">
        <f>INDEX(Table2[KET],MATCH(ROW()-1,Table2[//]))</f>
        <v>2000</v>
      </c>
    </row>
    <row r="666" spans="1:3">
      <c r="A666" s="6" t="str">
        <f>INDEX(Table2[NAMA BARANG],MATCH(ROW()-1,Table2[//]))</f>
        <v>Clipboard 6688 Trans koala</v>
      </c>
      <c r="B666" s="7">
        <f>INDEX(Table2[TT],MATCH(ROW()-1,Table2[//]))</f>
        <v>8</v>
      </c>
      <c r="C666" s="8" t="str">
        <f>INDEX(Table2[KET],MATCH(ROW()-1,Table2[//]))</f>
        <v>12 ls</v>
      </c>
    </row>
    <row r="667" spans="1:3">
      <c r="A667" s="6" t="str">
        <f>INDEX(Table2[NAMA BARANG],MATCH(ROW()-1,Table2[//]))</f>
        <v>Coinbank 6447 (8)/ 8090 (3)</v>
      </c>
      <c r="B667" s="7">
        <f>INDEX(Table2[TT],MATCH(ROW()-1,Table2[//]))</f>
        <v>11</v>
      </c>
      <c r="C667" s="8" t="str">
        <f>INDEX(Table2[KET],MATCH(ROW()-1,Table2[//]))</f>
        <v>144 pc</v>
      </c>
    </row>
    <row r="668" spans="1:3">
      <c r="A668" s="6" t="str">
        <f>INDEX(Table2[NAMA BARANG],MATCH(ROW()-1,Table2[//]))</f>
        <v>CoinBank 8811-8815 | music AB</v>
      </c>
      <c r="B668" s="7">
        <f>INDEX(Table2[TT],MATCH(ROW()-1,Table2[//]))</f>
        <v>3</v>
      </c>
      <c r="C668" s="8" t="str">
        <f>INDEX(Table2[KET],MATCH(ROW()-1,Table2[//]))</f>
        <v>48 pc</v>
      </c>
    </row>
    <row r="669" spans="1:3">
      <c r="A669" s="6" t="str">
        <f>INDEX(Table2[NAMA BARANG],MATCH(ROW()-1,Table2[//]))</f>
        <v>CoinBank DME 001</v>
      </c>
      <c r="B669" s="7">
        <f>INDEX(Table2[TT],MATCH(ROW()-1,Table2[//]))</f>
        <v>5</v>
      </c>
      <c r="C669" s="8" t="str">
        <f>INDEX(Table2[KET],MATCH(ROW()-1,Table2[//]))</f>
        <v>240 pc</v>
      </c>
    </row>
    <row r="670" spans="1:3">
      <c r="A670" s="6" t="str">
        <f>INDEX(Table2[NAMA BARANG],MATCH(ROW()-1,Table2[//]))</f>
        <v>Coinbank M</v>
      </c>
      <c r="B670" s="7">
        <f>INDEX(Table2[TT],MATCH(ROW()-1,Table2[//]))</f>
        <v>3</v>
      </c>
      <c r="C670" s="8" t="str">
        <f>INDEX(Table2[KET],MATCH(ROW()-1,Table2[//]))</f>
        <v>16 ls</v>
      </c>
    </row>
    <row r="671" spans="1:3">
      <c r="A671" s="6" t="str">
        <f>INDEX(Table2[NAMA BARANG],MATCH(ROW()-1,Table2[//]))</f>
        <v>Coinbank S (BLK)</v>
      </c>
      <c r="B671" s="7">
        <f>INDEX(Table2[TT],MATCH(ROW()-1,Table2[//]))</f>
        <v>2</v>
      </c>
      <c r="C671" s="8" t="str">
        <f>INDEX(Table2[KET],MATCH(ROW()-1,Table2[//]))</f>
        <v>16 ls</v>
      </c>
    </row>
    <row r="672" spans="1:3">
      <c r="A672" s="6" t="str">
        <f>INDEX(Table2[NAMA BARANG],MATCH(ROW()-1,Table2[//]))</f>
        <v>Compas DC 45-2A</v>
      </c>
      <c r="B672" s="7">
        <f>INDEX(Table2[TT],MATCH(ROW()-1,Table2[//]))</f>
        <v>3</v>
      </c>
      <c r="C672" s="8" t="str">
        <f>INDEX(Table2[KET],MATCH(ROW()-1,Table2[//]))</f>
        <v>12 ls</v>
      </c>
    </row>
    <row r="673" spans="1:3">
      <c r="A673" s="6" t="str">
        <f>INDEX(Table2[NAMA BARANG],MATCH(ROW()-1,Table2[//]))</f>
        <v>Compas DC 45-3A</v>
      </c>
      <c r="B673" s="7">
        <f>INDEX(Table2[TT],MATCH(ROW()-1,Table2[//]))</f>
        <v>8</v>
      </c>
      <c r="C673" s="8" t="str">
        <f>INDEX(Table2[KET],MATCH(ROW()-1,Table2[//]))</f>
        <v>12 ls</v>
      </c>
    </row>
    <row r="674" spans="1:3">
      <c r="A674" s="6" t="str">
        <f>INDEX(Table2[NAMA BARANG],MATCH(ROW()-1,Table2[//]))</f>
        <v>Compass 44mm</v>
      </c>
      <c r="B674" s="7">
        <f>INDEX(Table2[TT],MATCH(ROW()-1,Table2[//]))</f>
        <v>1</v>
      </c>
      <c r="C674" s="8" t="str">
        <f>INDEX(Table2[KET],MATCH(ROW()-1,Table2[//]))</f>
        <v>1000 pc</v>
      </c>
    </row>
    <row r="675" spans="1:3">
      <c r="A675" s="6" t="str">
        <f>INDEX(Table2[NAMA BARANG],MATCH(ROW()-1,Table2[//]))</f>
        <v>Compass 60mm</v>
      </c>
      <c r="B675" s="7">
        <f>INDEX(Table2[TT],MATCH(ROW()-1,Table2[//]))</f>
        <v>1</v>
      </c>
      <c r="C675" s="8">
        <f>INDEX(Table2[KET],MATCH(ROW()-1,Table2[//]))</f>
        <v>430</v>
      </c>
    </row>
    <row r="676" spans="1:3">
      <c r="A676" s="6" t="str">
        <f>INDEX(Table2[NAMA BARANG],MATCH(ROW()-1,Table2[//]))</f>
        <v>Compass gold CA 026 I gold</v>
      </c>
      <c r="B676" s="7">
        <f>INDEX(Table2[TT],MATCH(ROW()-1,Table2[//]))</f>
        <v>2</v>
      </c>
      <c r="C676" s="8" t="str">
        <f>INDEX(Table2[KET],MATCH(ROW()-1,Table2[//]))</f>
        <v>144 pc</v>
      </c>
    </row>
    <row r="677" spans="1:3">
      <c r="A677" s="6" t="str">
        <f>INDEX(Table2[NAMA BARANG],MATCH(ROW()-1,Table2[//]))</f>
        <v>Crayon 01-01 12y baby Dragon baru</v>
      </c>
      <c r="B677" s="7">
        <f>INDEX(Table2[TT],MATCH(ROW()-1,Table2[//]))</f>
        <v>2</v>
      </c>
      <c r="C677" s="8" t="str">
        <f>INDEX(Table2[KET],MATCH(ROW()-1,Table2[//]))</f>
        <v>24 ls</v>
      </c>
    </row>
    <row r="678" spans="1:3">
      <c r="A678" s="6" t="str">
        <f>INDEX(Table2[NAMA BARANG],MATCH(ROW()-1,Table2[//]))</f>
        <v>Crayon 12w pdk Fancy 1011</v>
      </c>
      <c r="B678" s="7">
        <f>INDEX(Table2[TT],MATCH(ROW()-1,Table2[//]))</f>
        <v>29</v>
      </c>
      <c r="C678" s="8" t="str">
        <f>INDEX(Table2[KET],MATCH(ROW()-1,Table2[//]))</f>
        <v>192 pc</v>
      </c>
    </row>
    <row r="679" spans="1:3">
      <c r="A679" s="6" t="str">
        <f>INDEX(Table2[NAMA BARANG],MATCH(ROW()-1,Table2[//]))</f>
        <v>Crayon 12W Squeezy</v>
      </c>
      <c r="B679" s="7">
        <f>INDEX(Table2[TT],MATCH(ROW()-1,Table2[//]))</f>
        <v>46</v>
      </c>
      <c r="C679" s="8" t="str">
        <f>INDEX(Table2[KET],MATCH(ROW()-1,Table2[//]))</f>
        <v>144 pc</v>
      </c>
    </row>
    <row r="680" spans="1:3">
      <c r="A680" s="6" t="str">
        <f>INDEX(Table2[NAMA BARANG],MATCH(ROW()-1,Table2[//]))</f>
        <v>Crayon 59918</v>
      </c>
      <c r="B680" s="7">
        <f>INDEX(Table2[TT],MATCH(ROW()-1,Table2[//]))</f>
        <v>3</v>
      </c>
      <c r="C680" s="8">
        <f>INDEX(Table2[KET],MATCH(ROW()-1,Table2[//]))</f>
        <v>96</v>
      </c>
    </row>
    <row r="681" spans="1:3">
      <c r="A681" s="6" t="str">
        <f>INDEX(Table2[NAMA BARANG],MATCH(ROW()-1,Table2[//]))</f>
        <v>Crayon DB 777 18 putar</v>
      </c>
      <c r="B681" s="7">
        <f>INDEX(Table2[TT],MATCH(ROW()-1,Table2[//]))</f>
        <v>23</v>
      </c>
      <c r="C681" s="8" t="str">
        <f>INDEX(Table2[KET],MATCH(ROW()-1,Table2[//]))</f>
        <v>60 pc</v>
      </c>
    </row>
    <row r="682" spans="1:3">
      <c r="A682" s="6" t="str">
        <f>INDEX(Table2[NAMA BARANG],MATCH(ROW()-1,Table2[//]))</f>
        <v>Crayon Kojico 12w</v>
      </c>
      <c r="B682" s="7">
        <f>INDEX(Table2[TT],MATCH(ROW()-1,Table2[//]))</f>
        <v>8</v>
      </c>
      <c r="C682" s="8" t="str">
        <f>INDEX(Table2[KET],MATCH(ROW()-1,Table2[//]))</f>
        <v>48 ls</v>
      </c>
    </row>
    <row r="683" spans="1:3">
      <c r="A683" s="6" t="str">
        <f>INDEX(Table2[NAMA BARANG],MATCH(ROW()-1,Table2[//]))</f>
        <v>Crayon Navanta 55w</v>
      </c>
      <c r="B683" s="7">
        <f>INDEX(Table2[TT],MATCH(ROW()-1,Table2[//]))</f>
        <v>63</v>
      </c>
      <c r="C683" s="8" t="str">
        <f>INDEX(Table2[KET],MATCH(ROW()-1,Table2[//]))</f>
        <v>24 set</v>
      </c>
    </row>
    <row r="684" spans="1:3">
      <c r="A684" s="6" t="str">
        <f>INDEX(Table2[NAMA BARANG],MATCH(ROW()-1,Table2[//]))</f>
        <v>Crayon putar 12w no 208 pendek</v>
      </c>
      <c r="B684" s="7">
        <f>INDEX(Table2[TT],MATCH(ROW()-1,Table2[//]))</f>
        <v>26</v>
      </c>
      <c r="C684" s="8" t="str">
        <f>INDEX(Table2[KET],MATCH(ROW()-1,Table2[//]))</f>
        <v>144 pc</v>
      </c>
    </row>
    <row r="685" spans="1:3">
      <c r="A685" s="6" t="str">
        <f>INDEX(Table2[NAMA BARANG],MATCH(ROW()-1,Table2[//]))</f>
        <v>Crayon putar 12w pdk Deboss</v>
      </c>
      <c r="B685" s="7">
        <f>INDEX(Table2[TT],MATCH(ROW()-1,Table2[//]))</f>
        <v>6</v>
      </c>
      <c r="C685" s="8" t="str">
        <f>INDEX(Table2[KET],MATCH(ROW()-1,Table2[//]))</f>
        <v>60 pc</v>
      </c>
    </row>
    <row r="686" spans="1:3">
      <c r="A686" s="6" t="str">
        <f>INDEX(Table2[NAMA BARANG],MATCH(ROW()-1,Table2[//]))</f>
        <v>Crayon putar 24w Deboss</v>
      </c>
      <c r="B686" s="7">
        <f>INDEX(Table2[TT],MATCH(ROW()-1,Table2[//]))</f>
        <v>39</v>
      </c>
      <c r="C686" s="8" t="str">
        <f>INDEX(Table2[KET],MATCH(ROW()-1,Table2[//]))</f>
        <v>72 pc</v>
      </c>
    </row>
    <row r="687" spans="1:3">
      <c r="A687" s="6" t="str">
        <f>INDEX(Table2[NAMA BARANG],MATCH(ROW()-1,Table2[//]))</f>
        <v>Crayon putar 602 Zhendi</v>
      </c>
      <c r="B687" s="7">
        <f>INDEX(Table2[TT],MATCH(ROW()-1,Table2[//]))</f>
        <v>4</v>
      </c>
      <c r="C687" s="8" t="str">
        <f>INDEX(Table2[KET],MATCH(ROW()-1,Table2[//]))</f>
        <v>288 pc</v>
      </c>
    </row>
    <row r="688" spans="1:3">
      <c r="A688" s="6" t="str">
        <f>INDEX(Table2[NAMA BARANG],MATCH(ROW()-1,Table2[//]))</f>
        <v>Crayon putar Fancy pdk 12w Seeyou</v>
      </c>
      <c r="B688" s="7">
        <f>INDEX(Table2[TT],MATCH(ROW()-1,Table2[//]))</f>
        <v>21</v>
      </c>
      <c r="C688" s="8" t="str">
        <f>INDEX(Table2[KET],MATCH(ROW()-1,Table2[//]))</f>
        <v>144 pc</v>
      </c>
    </row>
    <row r="689" spans="1:3">
      <c r="A689" s="6" t="str">
        <f>INDEX(Table2[NAMA BARANG],MATCH(ROW()-1,Table2[//]))</f>
        <v>Crayon putar pjg Fancy karakter 12w 2530 mix</v>
      </c>
      <c r="B689" s="7">
        <f>INDEX(Table2[TT],MATCH(ROW()-1,Table2[//]))</f>
        <v>2</v>
      </c>
      <c r="C689" s="8" t="str">
        <f>INDEX(Table2[KET],MATCH(ROW()-1,Table2[//]))</f>
        <v>144 pc</v>
      </c>
    </row>
    <row r="690" spans="1:3">
      <c r="A690" s="6" t="str">
        <f>INDEX(Table2[NAMA BARANG],MATCH(ROW()-1,Table2[//]))</f>
        <v>Crayon putar small T C12 montana pdk</v>
      </c>
      <c r="B690" s="7">
        <f>INDEX(Table2[TT],MATCH(ROW()-1,Table2[//]))</f>
        <v>3</v>
      </c>
      <c r="C690" s="8" t="str">
        <f>INDEX(Table2[KET],MATCH(ROW()-1,Table2[//]))</f>
        <v>144 pc</v>
      </c>
    </row>
    <row r="691" spans="1:3">
      <c r="A691" s="6" t="str">
        <f>INDEX(Table2[NAMA BARANG],MATCH(ROW()-1,Table2[//]))</f>
        <v>Crayon TSS 12 putar pjg minion</v>
      </c>
      <c r="B691" s="7">
        <f>INDEX(Table2[TT],MATCH(ROW()-1,Table2[//]))</f>
        <v>15</v>
      </c>
      <c r="C691" s="8" t="str">
        <f>INDEX(Table2[KET],MATCH(ROW()-1,Table2[//]))</f>
        <v>144 pc</v>
      </c>
    </row>
    <row r="692" spans="1:3">
      <c r="A692" s="6" t="str">
        <f>INDEX(Table2[NAMA BARANG],MATCH(ROW()-1,Table2[//]))</f>
        <v>Crayon Twister 24w TF Spp</v>
      </c>
      <c r="B692" s="7">
        <f>INDEX(Table2[TT],MATCH(ROW()-1,Table2[//]))</f>
        <v>4</v>
      </c>
      <c r="C692" s="8" t="str">
        <f>INDEX(Table2[KET],MATCH(ROW()-1,Table2[//]))</f>
        <v>48 pc</v>
      </c>
    </row>
    <row r="693" spans="1:3">
      <c r="A693" s="6" t="str">
        <f>INDEX(Table2[NAMA BARANG],MATCH(ROW()-1,Table2[//]))</f>
        <v>Crayon Zhong Hwa mini 2H 12 CRS</v>
      </c>
      <c r="B693" s="7">
        <f>INDEX(Table2[TT],MATCH(ROW()-1,Table2[//]))</f>
        <v>4</v>
      </c>
      <c r="C693" s="8" t="str">
        <f>INDEX(Table2[KET],MATCH(ROW()-1,Table2[//]))</f>
        <v>144 pc</v>
      </c>
    </row>
    <row r="694" spans="1:3">
      <c r="A694" s="6" t="str">
        <f>INDEX(Table2[NAMA BARANG],MATCH(ROW()-1,Table2[//]))</f>
        <v>Cutter 332</v>
      </c>
      <c r="B694" s="7">
        <f>INDEX(Table2[TT],MATCH(ROW()-1,Table2[//]))</f>
        <v>42</v>
      </c>
      <c r="C694" s="8" t="str">
        <f>INDEX(Table2[KET],MATCH(ROW()-1,Table2[//]))</f>
        <v>40 ls</v>
      </c>
    </row>
    <row r="695" spans="1:3">
      <c r="A695" s="6" t="str">
        <f>INDEX(Table2[NAMA BARANG],MATCH(ROW()-1,Table2[//]))</f>
        <v>Cutter 6898/ 6838</v>
      </c>
      <c r="B695" s="7">
        <f>INDEX(Table2[TT],MATCH(ROW()-1,Table2[//]))</f>
        <v>2</v>
      </c>
      <c r="C695" s="8" t="str">
        <f>INDEX(Table2[KET],MATCH(ROW()-1,Table2[//]))</f>
        <v>400 pc</v>
      </c>
    </row>
    <row r="696" spans="1:3">
      <c r="A696" s="6" t="str">
        <f>INDEX(Table2[NAMA BARANG],MATCH(ROW()-1,Table2[//]))</f>
        <v>Cutter Golden 888 B</v>
      </c>
      <c r="B696" s="7">
        <f>INDEX(Table2[TT],MATCH(ROW()-1,Table2[//]))</f>
        <v>20</v>
      </c>
      <c r="C696" s="8" t="str">
        <f>INDEX(Table2[KET],MATCH(ROW()-1,Table2[//]))</f>
        <v>60 LSN</v>
      </c>
    </row>
    <row r="697" spans="1:3">
      <c r="A697" s="6" t="str">
        <f>INDEX(Table2[NAMA BARANG],MATCH(ROW()-1,Table2[//]))</f>
        <v>Cutter Taco B</v>
      </c>
      <c r="B697" s="7">
        <f>INDEX(Table2[TT],MATCH(ROW()-1,Table2[//]))</f>
        <v>1</v>
      </c>
      <c r="C697" s="8" t="str">
        <f>INDEX(Table2[KET],MATCH(ROW()-1,Table2[//]))</f>
        <v>60 ls</v>
      </c>
    </row>
    <row r="698" spans="1:3">
      <c r="A698" s="6" t="str">
        <f>INDEX(Table2[NAMA BARANG],MATCH(ROW()-1,Table2[//]))</f>
        <v>Cutter Taco Kcl 78 TR Premium Transparan(4)</v>
      </c>
      <c r="B698" s="7">
        <f>INDEX(Table2[TT],MATCH(ROW()-1,Table2[//]))</f>
        <v>4</v>
      </c>
      <c r="C698" s="8" t="str">
        <f>INDEX(Table2[KET],MATCH(ROW()-1,Table2[//]))</f>
        <v>120 ls</v>
      </c>
    </row>
    <row r="699" spans="1:3">
      <c r="A699" s="6" t="str">
        <f>INDEX(Table2[NAMA BARANG],MATCH(ROW()-1,Table2[//]))</f>
        <v>Cutter Transp golden GC 888</v>
      </c>
      <c r="B699" s="7">
        <f>INDEX(Table2[TT],MATCH(ROW()-1,Table2[//]))</f>
        <v>23</v>
      </c>
      <c r="C699" s="8" t="str">
        <f>INDEX(Table2[KET],MATCH(ROW()-1,Table2[//]))</f>
        <v>60 ls</v>
      </c>
    </row>
    <row r="700" spans="1:3">
      <c r="A700" s="6" t="str">
        <f>INDEX(Table2[NAMA BARANG],MATCH(ROW()-1,Table2[//]))</f>
        <v>Desk Organiser 838</v>
      </c>
      <c r="B700" s="7">
        <f>INDEX(Table2[TT],MATCH(ROW()-1,Table2[//]))</f>
        <v>9</v>
      </c>
      <c r="C700" s="8" t="str">
        <f>INDEX(Table2[KET],MATCH(ROW()-1,Table2[//]))</f>
        <v>72 pc</v>
      </c>
    </row>
    <row r="701" spans="1:3">
      <c r="A701" s="6" t="str">
        <f>INDEX(Table2[NAMA BARANG],MATCH(ROW()-1,Table2[//]))</f>
        <v>Desk Set bulat 802 Ht</v>
      </c>
      <c r="B701" s="7">
        <f>INDEX(Table2[TT],MATCH(ROW()-1,Table2[//]))</f>
        <v>69</v>
      </c>
      <c r="C701" s="8">
        <f>INDEX(Table2[KET],MATCH(ROW()-1,Table2[//]))</f>
        <v>96</v>
      </c>
    </row>
    <row r="702" spans="1:3">
      <c r="A702" s="6" t="str">
        <f>INDEX(Table2[NAMA BARANG],MATCH(ROW()-1,Table2[//]))</f>
        <v>Desk Set Deluxe 5098 bening</v>
      </c>
      <c r="B702" s="7">
        <f>INDEX(Table2[TT],MATCH(ROW()-1,Table2[//]))</f>
        <v>2</v>
      </c>
      <c r="C702" s="8" t="str">
        <f>INDEX(Table2[KET],MATCH(ROW()-1,Table2[//]))</f>
        <v>60 pc</v>
      </c>
    </row>
    <row r="703" spans="1:3">
      <c r="A703" s="6" t="str">
        <f>INDEX(Table2[NAMA BARANG],MATCH(ROW()-1,Table2[//]))</f>
        <v>Desk Set kotak 804 Ht</v>
      </c>
      <c r="B703" s="7">
        <f>INDEX(Table2[TT],MATCH(ROW()-1,Table2[//]))</f>
        <v>87</v>
      </c>
      <c r="C703" s="8">
        <f>INDEX(Table2[KET],MATCH(ROW()-1,Table2[//]))</f>
        <v>96</v>
      </c>
    </row>
    <row r="704" spans="1:3">
      <c r="A704" s="6" t="str">
        <f>INDEX(Table2[NAMA BARANG],MATCH(ROW()-1,Table2[//]))</f>
        <v>Diary Dos Tas Gliter FS-32-003</v>
      </c>
      <c r="B704" s="7">
        <f>INDEX(Table2[TT],MATCH(ROW()-1,Table2[//]))</f>
        <v>3</v>
      </c>
      <c r="C704" s="8" t="str">
        <f>INDEX(Table2[KET],MATCH(ROW()-1,Table2[//]))</f>
        <v>40 pc</v>
      </c>
    </row>
    <row r="705" spans="1:3">
      <c r="A705" s="6" t="str">
        <f>INDEX(Table2[NAMA BARANG],MATCH(ROW()-1,Table2[//]))</f>
        <v>Diary g Pkc Lk Holo</v>
      </c>
      <c r="B705" s="7">
        <f>INDEX(Table2[TT],MATCH(ROW()-1,Table2[//]))</f>
        <v>11</v>
      </c>
      <c r="C705" s="8" t="str">
        <f>INDEX(Table2[KET],MATCH(ROW()-1,Table2[//]))</f>
        <v>20 ls</v>
      </c>
    </row>
    <row r="706" spans="1:3">
      <c r="A706" s="6" t="str">
        <f>INDEX(Table2[NAMA BARANG],MATCH(ROW()-1,Table2[//]))</f>
        <v>Diary Holo Licca Kcl</v>
      </c>
      <c r="B706" s="7">
        <f>INDEX(Table2[TT],MATCH(ROW()-1,Table2[//]))</f>
        <v>9</v>
      </c>
      <c r="C706" s="8" t="str">
        <f>INDEX(Table2[KET],MATCH(ROW()-1,Table2[//]))</f>
        <v>40 ls</v>
      </c>
    </row>
    <row r="707" spans="1:3">
      <c r="A707" s="6" t="str">
        <f>INDEX(Table2[NAMA BARANG],MATCH(ROW()-1,Table2[//]))</f>
        <v>Diary Holo Pkc Tg PHS Millenium 2000</v>
      </c>
      <c r="B707" s="7">
        <f>INDEX(Table2[TT],MATCH(ROW()-1,Table2[//]))</f>
        <v>1</v>
      </c>
      <c r="C707" s="8" t="str">
        <f>INDEX(Table2[KET],MATCH(ROW()-1,Table2[//]))</f>
        <v>30 ls</v>
      </c>
    </row>
    <row r="708" spans="1:3">
      <c r="A708" s="6" t="str">
        <f>INDEX(Table2[NAMA BARANG],MATCH(ROW()-1,Table2[//]))</f>
        <v>Diary Kancing NBS 402</v>
      </c>
      <c r="B708" s="7">
        <f>INDEX(Table2[TT],MATCH(ROW()-1,Table2[//]))</f>
        <v>2</v>
      </c>
      <c r="C708" s="8" t="str">
        <f>INDEX(Table2[KET],MATCH(ROW()-1,Table2[//]))</f>
        <v>144 pc</v>
      </c>
    </row>
    <row r="709" spans="1:3">
      <c r="A709" s="6" t="str">
        <f>INDEX(Table2[NAMA BARANG],MATCH(ROW()-1,Table2[//]))</f>
        <v>Diary Kunci 64k B0239</v>
      </c>
      <c r="B709" s="7">
        <f>INDEX(Table2[TT],MATCH(ROW()-1,Table2[//]))</f>
        <v>6</v>
      </c>
      <c r="C709" s="8" t="str">
        <f>INDEX(Table2[KET],MATCH(ROW()-1,Table2[//]))</f>
        <v>120 pc</v>
      </c>
    </row>
    <row r="710" spans="1:3">
      <c r="A710" s="6" t="str">
        <f>INDEX(Table2[NAMA BARANG],MATCH(ROW()-1,Table2[//]))</f>
        <v>Diary Kunci Holo Jumbo Snoopy</v>
      </c>
      <c r="B710" s="7">
        <f>INDEX(Table2[TT],MATCH(ROW()-1,Table2[//]))</f>
        <v>2</v>
      </c>
      <c r="C710" s="8" t="str">
        <f>INDEX(Table2[KET],MATCH(ROW()-1,Table2[//]))</f>
        <v>12 ls</v>
      </c>
    </row>
    <row r="711" spans="1:3">
      <c r="A711" s="6" t="str">
        <f>INDEX(Table2[NAMA BARANG],MATCH(ROW()-1,Table2[//]))</f>
        <v>Diary Kunci mutiara 2500</v>
      </c>
      <c r="B711" s="7">
        <f>INDEX(Table2[TT],MATCH(ROW()-1,Table2[//]))</f>
        <v>42</v>
      </c>
      <c r="C711" s="8" t="str">
        <f>INDEX(Table2[KET],MATCH(ROW()-1,Table2[//]))</f>
        <v>120 bh</v>
      </c>
    </row>
    <row r="712" spans="1:3">
      <c r="A712" s="6" t="str">
        <f>INDEX(Table2[NAMA BARANG],MATCH(ROW()-1,Table2[//]))</f>
        <v>Diary Mini Kado M Mouse</v>
      </c>
      <c r="B712" s="7">
        <f>INDEX(Table2[TT],MATCH(ROW()-1,Table2[//]))</f>
        <v>3</v>
      </c>
      <c r="C712" s="8" t="str">
        <f>INDEX(Table2[KET],MATCH(ROW()-1,Table2[//]))</f>
        <v>92 ls</v>
      </c>
    </row>
    <row r="713" spans="1:3">
      <c r="A713" s="6" t="str">
        <f>INDEX(Table2[NAMA BARANG],MATCH(ROW()-1,Table2[//]))</f>
        <v>Diary Mini Kembang/ Tigro</v>
      </c>
      <c r="B713" s="7">
        <f>INDEX(Table2[TT],MATCH(ROW()-1,Table2[//]))</f>
        <v>1</v>
      </c>
      <c r="C713" s="8" t="str">
        <f>INDEX(Table2[KET],MATCH(ROW()-1,Table2[//]))</f>
        <v>135 ls</v>
      </c>
    </row>
    <row r="714" spans="1:3">
      <c r="A714" s="6" t="str">
        <f>INDEX(Table2[NAMA BARANG],MATCH(ROW()-1,Table2[//]))</f>
        <v>Diary parfume Asiong</v>
      </c>
      <c r="B714" s="7">
        <f>INDEX(Table2[TT],MATCH(ROW()-1,Table2[//]))</f>
        <v>1</v>
      </c>
      <c r="C714" s="8" t="str">
        <f>INDEX(Table2[KET],MATCH(ROW()-1,Table2[//]))</f>
        <v>144 pc</v>
      </c>
    </row>
    <row r="715" spans="1:3">
      <c r="A715" s="6" t="str">
        <f>INDEX(Table2[NAMA BARANG],MATCH(ROW()-1,Table2[//]))</f>
        <v>Diary Princess/ sheep/ MM</v>
      </c>
      <c r="B715" s="7">
        <f>INDEX(Table2[TT],MATCH(ROW()-1,Table2[//]))</f>
        <v>2</v>
      </c>
      <c r="C715" s="8" t="str">
        <f>INDEX(Table2[KET],MATCH(ROW()-1,Table2[//]))</f>
        <v>240 pc</v>
      </c>
    </row>
    <row r="716" spans="1:3">
      <c r="A716" s="6" t="str">
        <f>INDEX(Table2[NAMA BARANG],MATCH(ROW()-1,Table2[//]))</f>
        <v>Diary Q 32K- S002 FR</v>
      </c>
      <c r="B716" s="7">
        <f>INDEX(Table2[TT],MATCH(ROW()-1,Table2[//]))</f>
        <v>2</v>
      </c>
      <c r="C716" s="8">
        <f>INDEX(Table2[KET],MATCH(ROW()-1,Table2[//]))</f>
        <v>320</v>
      </c>
    </row>
    <row r="717" spans="1:3">
      <c r="A717" s="6" t="str">
        <f>INDEX(Table2[NAMA BARANG],MATCH(ROW()-1,Table2[//]))</f>
        <v>Diary Q 32K-G 318 FR</v>
      </c>
      <c r="B717" s="7">
        <f>INDEX(Table2[TT],MATCH(ROW()-1,Table2[//]))</f>
        <v>5</v>
      </c>
      <c r="C717" s="8">
        <f>INDEX(Table2[KET],MATCH(ROW()-1,Table2[//]))</f>
        <v>240</v>
      </c>
    </row>
    <row r="718" spans="1:3">
      <c r="A718" s="6" t="str">
        <f>INDEX(Table2[NAMA BARANG],MATCH(ROW()-1,Table2[//]))</f>
        <v>Diary Q 64K- S001/ Kitty</v>
      </c>
      <c r="B718" s="7">
        <f>INDEX(Table2[TT],MATCH(ROW()-1,Table2[//]))</f>
        <v>5</v>
      </c>
      <c r="C718" s="8">
        <f>INDEX(Table2[KET],MATCH(ROW()-1,Table2[//]))</f>
        <v>520</v>
      </c>
    </row>
    <row r="719" spans="1:3">
      <c r="A719" s="6" t="str">
        <f>INDEX(Table2[NAMA BARANG],MATCH(ROW()-1,Table2[//]))</f>
        <v>Diary Q 64K- S002 PR</v>
      </c>
      <c r="B719" s="7">
        <f>INDEX(Table2[TT],MATCH(ROW()-1,Table2[//]))</f>
        <v>2</v>
      </c>
      <c r="C719" s="8">
        <f>INDEX(Table2[KET],MATCH(ROW()-1,Table2[//]))</f>
        <v>520</v>
      </c>
    </row>
    <row r="720" spans="1:3">
      <c r="A720" s="6" t="str">
        <f>INDEX(Table2[NAMA BARANG],MATCH(ROW()-1,Table2[//]))</f>
        <v>Diary Sampul Mika Hello Kitty Bsr</v>
      </c>
      <c r="B720" s="7">
        <f>INDEX(Table2[TT],MATCH(ROW()-1,Table2[//]))</f>
        <v>11</v>
      </c>
      <c r="C720" s="8" t="str">
        <f>INDEX(Table2[KET],MATCH(ROW()-1,Table2[//]))</f>
        <v>20 ls</v>
      </c>
    </row>
    <row r="721" spans="1:3">
      <c r="A721" s="6" t="str">
        <f>INDEX(Table2[NAMA BARANG],MATCH(ROW()-1,Table2[//]))</f>
        <v>Diary Sepak Bola B Holo</v>
      </c>
      <c r="B721" s="7">
        <f>INDEX(Table2[TT],MATCH(ROW()-1,Table2[//]))</f>
        <v>1</v>
      </c>
      <c r="C721" s="8" t="str">
        <f>INDEX(Table2[KET],MATCH(ROW()-1,Table2[//]))</f>
        <v>15 ls</v>
      </c>
    </row>
    <row r="722" spans="1:3">
      <c r="A722" s="6" t="str">
        <f>INDEX(Table2[NAMA BARANG],MATCH(ROW()-1,Table2[//]))</f>
        <v>Diary Shinchan A/ B</v>
      </c>
      <c r="B722" s="7">
        <f>INDEX(Table2[TT],MATCH(ROW()-1,Table2[//]))</f>
        <v>1</v>
      </c>
      <c r="C722" s="8" t="str">
        <f>INDEX(Table2[KET],MATCH(ROW()-1,Table2[//]))</f>
        <v>35 ls</v>
      </c>
    </row>
    <row r="723" spans="1:3">
      <c r="A723" s="6" t="str">
        <f>INDEX(Table2[NAMA BARANG],MATCH(ROW()-1,Table2[//]))</f>
        <v>Diary spiral cover PP A6</v>
      </c>
      <c r="B723" s="7">
        <f>INDEX(Table2[TT],MATCH(ROW()-1,Table2[//]))</f>
        <v>1</v>
      </c>
      <c r="C723" s="8">
        <f>INDEX(Table2[KET],MATCH(ROW()-1,Table2[//]))</f>
        <v>0</v>
      </c>
    </row>
    <row r="724" spans="1:3">
      <c r="A724" s="6" t="str">
        <f>INDEX(Table2[NAMA BARANG],MATCH(ROW()-1,Table2[//]))</f>
        <v>Diary spiral Pa ROHAMA</v>
      </c>
      <c r="B724" s="7">
        <f>INDEX(Table2[TT],MATCH(ROW()-1,Table2[//]))</f>
        <v>8</v>
      </c>
      <c r="C724" s="8" t="str">
        <f>INDEX(Table2[KET],MATCH(ROW()-1,Table2[//]))</f>
        <v>600 pc</v>
      </c>
    </row>
    <row r="725" spans="1:3">
      <c r="A725" s="6" t="str">
        <f>INDEX(Table2[NAMA BARANG],MATCH(ROW()-1,Table2[//]))</f>
        <v>Diary Spoon FD 2000 Hk/ MM/ WTP/ TLTB</v>
      </c>
      <c r="B725" s="7">
        <f>INDEX(Table2[TT],MATCH(ROW()-1,Table2[//]))</f>
        <v>10</v>
      </c>
      <c r="C725" s="8" t="str">
        <f>INDEX(Table2[KET],MATCH(ROW()-1,Table2[//]))</f>
        <v>30 ls</v>
      </c>
    </row>
    <row r="726" spans="1:3">
      <c r="A726" s="6" t="str">
        <f>INDEX(Table2[NAMA BARANG],MATCH(ROW()-1,Table2[//]))</f>
        <v>Diary System 1000 EL 3m 593 with Lock</v>
      </c>
      <c r="B726" s="7">
        <f>INDEX(Table2[TT],MATCH(ROW()-1,Table2[//]))</f>
        <v>1</v>
      </c>
      <c r="C726" s="8" t="str">
        <f>INDEX(Table2[KET],MATCH(ROW()-1,Table2[//]))</f>
        <v>390 pc</v>
      </c>
    </row>
    <row r="727" spans="1:3">
      <c r="A727" s="6" t="str">
        <f>INDEX(Table2[NAMA BARANG],MATCH(ROW()-1,Table2[//]))</f>
        <v>Diary System JSL D-1078 Bsr</v>
      </c>
      <c r="B727" s="7">
        <f>INDEX(Table2[TT],MATCH(ROW()-1,Table2[//]))</f>
        <v>12</v>
      </c>
      <c r="C727" s="8" t="str">
        <f>INDEX(Table2[KET],MATCH(ROW()-1,Table2[//]))</f>
        <v>120 pc</v>
      </c>
    </row>
    <row r="728" spans="1:3">
      <c r="A728" s="6" t="str">
        <f>INDEX(Table2[NAMA BARANG],MATCH(ROW()-1,Table2[//]))</f>
        <v>Diary Tg Digimon</v>
      </c>
      <c r="B728" s="7">
        <f>INDEX(Table2[TT],MATCH(ROW()-1,Table2[//]))</f>
        <v>3</v>
      </c>
      <c r="C728" s="8" t="str">
        <f>INDEX(Table2[KET],MATCH(ROW()-1,Table2[//]))</f>
        <v>30 ls</v>
      </c>
    </row>
    <row r="729" spans="1:3">
      <c r="A729" s="6" t="str">
        <f>INDEX(Table2[NAMA BARANG],MATCH(ROW()-1,Table2[//]))</f>
        <v>Dispenser + Solasi 10604</v>
      </c>
      <c r="B729" s="7">
        <f>INDEX(Table2[TT],MATCH(ROW()-1,Table2[//]))</f>
        <v>7</v>
      </c>
      <c r="C729" s="8" t="str">
        <f>INDEX(Table2[KET],MATCH(ROW()-1,Table2[//]))</f>
        <v>50 box</v>
      </c>
    </row>
    <row r="730" spans="1:3">
      <c r="A730" s="6" t="str">
        <f>INDEX(Table2[NAMA BARANG],MATCH(ROW()-1,Table2[//]))</f>
        <v>Dispenser Besi Enter</v>
      </c>
      <c r="B730" s="7">
        <f>INDEX(Table2[TT],MATCH(ROW()-1,Table2[//]))</f>
        <v>4</v>
      </c>
      <c r="C730" s="8" t="str">
        <f>INDEX(Table2[KET],MATCH(ROW()-1,Table2[//]))</f>
        <v>100 pc</v>
      </c>
    </row>
    <row r="731" spans="1:3">
      <c r="A731" s="6" t="str">
        <f>INDEX(Table2[NAMA BARANG],MATCH(ROW()-1,Table2[//]))</f>
        <v>Dispenser Camat</v>
      </c>
      <c r="B731" s="7">
        <f>INDEX(Table2[TT],MATCH(ROW()-1,Table2[//]))</f>
        <v>5</v>
      </c>
      <c r="C731" s="8" t="str">
        <f>INDEX(Table2[KET],MATCH(ROW()-1,Table2[//]))</f>
        <v>288 pc</v>
      </c>
    </row>
    <row r="732" spans="1:3">
      <c r="A732" s="6" t="str">
        <f>INDEX(Table2[NAMA BARANG],MATCH(ROW()-1,Table2[//]))</f>
        <v>Dispenser DTD 888/ 889</v>
      </c>
      <c r="B732" s="7">
        <f>INDEX(Table2[TT],MATCH(ROW()-1,Table2[//]))</f>
        <v>1</v>
      </c>
      <c r="C732" s="8" t="str">
        <f>INDEX(Table2[KET],MATCH(ROW()-1,Table2[//]))</f>
        <v>156 pc</v>
      </c>
    </row>
    <row r="733" spans="1:3">
      <c r="A733" s="6" t="str">
        <f>INDEX(Table2[NAMA BARANG],MATCH(ROW()-1,Table2[//]))</f>
        <v>Dispenser Kenjoy 25</v>
      </c>
      <c r="B733" s="7">
        <f>INDEX(Table2[TT],MATCH(ROW()-1,Table2[//]))</f>
        <v>5</v>
      </c>
      <c r="C733" s="8" t="str">
        <f>INDEX(Table2[KET],MATCH(ROW()-1,Table2[//]))</f>
        <v>175 pc</v>
      </c>
    </row>
    <row r="734" spans="1:3">
      <c r="A734" s="6" t="str">
        <f>INDEX(Table2[NAMA BARANG],MATCH(ROW()-1,Table2[//]))</f>
        <v>Dispenser Kenjoy 50</v>
      </c>
      <c r="B734" s="7">
        <f>INDEX(Table2[TT],MATCH(ROW()-1,Table2[//]))</f>
        <v>6</v>
      </c>
      <c r="C734" s="8" t="str">
        <f>INDEX(Table2[KET],MATCH(ROW()-1,Table2[//]))</f>
        <v>40 PCS</v>
      </c>
    </row>
    <row r="735" spans="1:3">
      <c r="A735" s="6" t="str">
        <f>INDEX(Table2[NAMA BARANG],MATCH(ROW()-1,Table2[//]))</f>
        <v>Dispenser Keong VT 216</v>
      </c>
      <c r="B735" s="7">
        <f>INDEX(Table2[TT],MATCH(ROW()-1,Table2[//]))</f>
        <v>39</v>
      </c>
      <c r="C735" s="8" t="str">
        <f>INDEX(Table2[KET],MATCH(ROW()-1,Table2[//]))</f>
        <v>100 pc</v>
      </c>
    </row>
    <row r="736" spans="1:3">
      <c r="A736" s="6" t="str">
        <f>INDEX(Table2[NAMA BARANG],MATCH(ROW()-1,Table2[//]))</f>
        <v>Dispenser Mini+Refill 20st</v>
      </c>
      <c r="B736" s="7">
        <f>INDEX(Table2[TT],MATCH(ROW()-1,Table2[//]))</f>
        <v>5</v>
      </c>
      <c r="C736" s="8" t="str">
        <f>INDEX(Table2[KET],MATCH(ROW()-1,Table2[//]))</f>
        <v>400 set</v>
      </c>
    </row>
    <row r="737" spans="1:3">
      <c r="A737" s="6" t="str">
        <f>INDEX(Table2[NAMA BARANG],MATCH(ROW()-1,Table2[//]))</f>
        <v>Dispenser plakband besi a 806 moshi"</v>
      </c>
      <c r="B737" s="7">
        <f>INDEX(Table2[TT],MATCH(ROW()-1,Table2[//]))</f>
        <v>26</v>
      </c>
      <c r="C737" s="8">
        <f>INDEX(Table2[KET],MATCH(ROW()-1,Table2[//]))</f>
        <v>100</v>
      </c>
    </row>
    <row r="738" spans="1:3">
      <c r="A738" s="6" t="str">
        <f>INDEX(Table2[NAMA BARANG],MATCH(ROW()-1,Table2[//]))</f>
        <v>Dispenser plakband plastik A 805 moshi"</v>
      </c>
      <c r="B738" s="7">
        <f>INDEX(Table2[TT],MATCH(ROW()-1,Table2[//]))</f>
        <v>13</v>
      </c>
      <c r="C738" s="8" t="str">
        <f>INDEX(Table2[KET],MATCH(ROW()-1,Table2[//]))</f>
        <v>288 pc</v>
      </c>
    </row>
    <row r="739" spans="1:3">
      <c r="A739" s="6" t="str">
        <f>INDEX(Table2[NAMA BARANG],MATCH(ROW()-1,Table2[//]))</f>
        <v>Dispenser polar MN 305 (F)</v>
      </c>
      <c r="B739" s="7">
        <f>INDEX(Table2[TT],MATCH(ROW()-1,Table2[//]))</f>
        <v>2</v>
      </c>
      <c r="C739" s="8" t="str">
        <f>INDEX(Table2[KET],MATCH(ROW()-1,Table2[//]))</f>
        <v>48 ls</v>
      </c>
    </row>
    <row r="740" spans="1:3">
      <c r="A740" s="6" t="str">
        <f>INDEX(Table2[NAMA BARANG],MATCH(ROW()-1,Table2[//]))</f>
        <v>Dispenser SRM 2066 (faktur)</v>
      </c>
      <c r="B740" s="7">
        <f>INDEX(Table2[TT],MATCH(ROW()-1,Table2[//]))</f>
        <v>3</v>
      </c>
      <c r="C740" s="8" t="str">
        <f>INDEX(Table2[KET],MATCH(ROW()-1,Table2[//]))</f>
        <v>24 pc</v>
      </c>
    </row>
    <row r="741" spans="1:3">
      <c r="A741" s="6" t="str">
        <f>INDEX(Table2[NAMA BARANG],MATCH(ROW()-1,Table2[//]))</f>
        <v>Dispenser SY 9013 (97013) Harry potter</v>
      </c>
      <c r="B741" s="7">
        <f>INDEX(Table2[TT],MATCH(ROW()-1,Table2[//]))</f>
        <v>14</v>
      </c>
      <c r="C741" s="8" t="str">
        <f>INDEX(Table2[KET],MATCH(ROW()-1,Table2[//]))</f>
        <v>960 pc</v>
      </c>
    </row>
    <row r="742" spans="1:3">
      <c r="A742" s="6" t="str">
        <f>INDEX(Table2[NAMA BARANG],MATCH(ROW()-1,Table2[//]))</f>
        <v>Dispenser Tape TZ 52048</v>
      </c>
      <c r="B742" s="7">
        <f>INDEX(Table2[TT],MATCH(ROW()-1,Table2[//]))</f>
        <v>5</v>
      </c>
      <c r="C742" s="8">
        <f>INDEX(Table2[KET],MATCH(ROW()-1,Table2[//]))</f>
        <v>72</v>
      </c>
    </row>
    <row r="743" spans="1:3">
      <c r="A743" s="6" t="str">
        <f>INDEX(Table2[NAMA BARANG],MATCH(ROW()-1,Table2[//]))</f>
        <v>Dispenser TF 100</v>
      </c>
      <c r="B743" s="7">
        <f>INDEX(Table2[TT],MATCH(ROW()-1,Table2[//]))</f>
        <v>2</v>
      </c>
      <c r="C743" s="8">
        <f>INDEX(Table2[KET],MATCH(ROW()-1,Table2[//]))</f>
        <v>24</v>
      </c>
    </row>
    <row r="744" spans="1:3">
      <c r="A744" s="6" t="str">
        <f>INDEX(Table2[NAMA BARANG],MATCH(ROW()-1,Table2[//]))</f>
        <v>Dispenser Topla 801</v>
      </c>
      <c r="B744" s="7">
        <f>INDEX(Table2[TT],MATCH(ROW()-1,Table2[//]))</f>
        <v>15</v>
      </c>
      <c r="C744" s="8" t="str">
        <f>INDEX(Table2[KET],MATCH(ROW()-1,Table2[//]))</f>
        <v>24 PCS</v>
      </c>
    </row>
    <row r="745" spans="1:3">
      <c r="A745" s="6" t="str">
        <f>INDEX(Table2[NAMA BARANG],MATCH(ROW()-1,Table2[//]))</f>
        <v>Dispenser Topla 805</v>
      </c>
      <c r="B745" s="7">
        <f>INDEX(Table2[TT],MATCH(ROW()-1,Table2[//]))</f>
        <v>11</v>
      </c>
      <c r="C745" s="8" t="str">
        <f>INDEX(Table2[KET],MATCH(ROW()-1,Table2[//]))</f>
        <v>36 pc</v>
      </c>
    </row>
    <row r="746" spans="1:3">
      <c r="A746" s="6" t="str">
        <f>INDEX(Table2[NAMA BARANG],MATCH(ROW()-1,Table2[//]))</f>
        <v>Document bag File F 001</v>
      </c>
      <c r="B746" s="7">
        <f>INDEX(Table2[TT],MATCH(ROW()-1,Table2[//]))</f>
        <v>3</v>
      </c>
      <c r="C746" s="8" t="str">
        <f>INDEX(Table2[KET],MATCH(ROW()-1,Table2[//]))</f>
        <v>480 pc</v>
      </c>
    </row>
    <row r="747" spans="1:3">
      <c r="A747" s="6" t="str">
        <f>INDEX(Table2[NAMA BARANG],MATCH(ROW()-1,Table2[//]))</f>
        <v>Dok CHp 20 Florecion/ YOEKER</v>
      </c>
      <c r="B747" s="7">
        <f>INDEX(Table2[TT],MATCH(ROW()-1,Table2[//]))</f>
        <v>12</v>
      </c>
      <c r="C747" s="8" t="str">
        <f>INDEX(Table2[KET],MATCH(ROW()-1,Table2[//]))</f>
        <v>10 ls</v>
      </c>
    </row>
    <row r="748" spans="1:3">
      <c r="A748" s="6" t="str">
        <f>INDEX(Table2[NAMA BARANG],MATCH(ROW()-1,Table2[//]))</f>
        <v>Dok CHp 60 Florecion/ YOEKER</v>
      </c>
      <c r="B748" s="7">
        <f>INDEX(Table2[TT],MATCH(ROW()-1,Table2[//]))</f>
        <v>10</v>
      </c>
      <c r="C748" s="8" t="str">
        <f>INDEX(Table2[KET],MATCH(ROW()-1,Table2[//]))</f>
        <v>10 ls</v>
      </c>
    </row>
    <row r="749" spans="1:3">
      <c r="A749" s="6" t="str">
        <f>INDEX(Table2[NAMA BARANG],MATCH(ROW()-1,Table2[//]))</f>
        <v>Dok keeper microtop KT 340H</v>
      </c>
      <c r="B749" s="7">
        <f>INDEX(Table2[TT],MATCH(ROW()-1,Table2[//]))</f>
        <v>5</v>
      </c>
      <c r="C749" s="8" t="str">
        <f>INDEX(Table2[KET],MATCH(ROW()-1,Table2[//]))</f>
        <v>180 pc</v>
      </c>
    </row>
    <row r="750" spans="1:3">
      <c r="A750" s="6" t="str">
        <f>INDEX(Table2[NAMA BARANG],MATCH(ROW()-1,Table2[//]))</f>
        <v>Dok Ret Diplomat</v>
      </c>
      <c r="B750" s="7">
        <f>INDEX(Table2[TT],MATCH(ROW()-1,Table2[//]))</f>
        <v>2</v>
      </c>
      <c r="C750" s="8" t="str">
        <f>INDEX(Table2[KET],MATCH(ROW()-1,Table2[//]))</f>
        <v>5 ls</v>
      </c>
    </row>
    <row r="751" spans="1:3">
      <c r="A751" s="6" t="str">
        <f>INDEX(Table2[NAMA BARANG],MATCH(ROW()-1,Table2[//]))</f>
        <v xml:space="preserve">Dokumen microtop KT 320 </v>
      </c>
      <c r="B751" s="7">
        <f>INDEX(Table2[TT],MATCH(ROW()-1,Table2[//]))</f>
        <v>3</v>
      </c>
      <c r="C751" s="8" t="str">
        <f>INDEX(Table2[KET],MATCH(ROW()-1,Table2[//]))</f>
        <v>240 pc</v>
      </c>
    </row>
    <row r="752" spans="1:3">
      <c r="A752" s="6" t="str">
        <f>INDEX(Table2[NAMA BARANG],MATCH(ROW()-1,Table2[//]))</f>
        <v>Dokumen UTN 201</v>
      </c>
      <c r="B752" s="7">
        <f>INDEX(Table2[TT],MATCH(ROW()-1,Table2[//]))</f>
        <v>13</v>
      </c>
      <c r="C752" s="8" t="str">
        <f>INDEX(Table2[KET],MATCH(ROW()-1,Table2[//]))</f>
        <v>5 ls</v>
      </c>
    </row>
    <row r="753" spans="1:3">
      <c r="A753" s="6" t="str">
        <f>INDEX(Table2[NAMA BARANG],MATCH(ROW()-1,Table2[//]))</f>
        <v>Double Foam Kojiko 2"</v>
      </c>
      <c r="B753" s="7">
        <f>INDEX(Table2[TT],MATCH(ROW()-1,Table2[//]))</f>
        <v>5</v>
      </c>
      <c r="C753" s="8">
        <f>INDEX(Table2[KET],MATCH(ROW()-1,Table2[//]))</f>
        <v>150</v>
      </c>
    </row>
    <row r="754" spans="1:3">
      <c r="A754" s="6" t="str">
        <f>INDEX(Table2[NAMA BARANG],MATCH(ROW()-1,Table2[//]))</f>
        <v>Double Foam polar Sp 015 (4)/ F(2)</v>
      </c>
      <c r="B754" s="7">
        <f>INDEX(Table2[TT],MATCH(ROW()-1,Table2[//]))</f>
        <v>6</v>
      </c>
      <c r="C754" s="8" t="str">
        <f>INDEX(Table2[KET],MATCH(ROW()-1,Table2[//]))</f>
        <v>36 BOX</v>
      </c>
    </row>
    <row r="755" spans="1:3">
      <c r="A755" s="6" t="str">
        <f>INDEX(Table2[NAMA BARANG],MATCH(ROW()-1,Table2[//]))</f>
        <v>Double Foam polar Sp 016 (2)/ F(4)</v>
      </c>
      <c r="B755" s="7">
        <f>INDEX(Table2[TT],MATCH(ROW()-1,Table2[//]))</f>
        <v>6</v>
      </c>
      <c r="C755" s="8" t="str">
        <f>INDEX(Table2[KET],MATCH(ROW()-1,Table2[//]))</f>
        <v>36 BOX</v>
      </c>
    </row>
    <row r="756" spans="1:3">
      <c r="A756" s="6" t="str">
        <f>INDEX(Table2[NAMA BARANG],MATCH(ROW()-1,Table2[//]))</f>
        <v>Double Tape Nippon 1 Hj</v>
      </c>
      <c r="B756" s="7">
        <f>INDEX(Table2[TT],MATCH(ROW()-1,Table2[//]))</f>
        <v>90</v>
      </c>
      <c r="C756" s="8">
        <f>INDEX(Table2[KET],MATCH(ROW()-1,Table2[//]))</f>
        <v>150</v>
      </c>
    </row>
    <row r="757" spans="1:3">
      <c r="A757" s="6" t="str">
        <f>INDEX(Table2[NAMA BARANG],MATCH(ROW()-1,Table2[//]))</f>
        <v>Drawing Board 2 muka DS 20x30 K</v>
      </c>
      <c r="B757" s="7">
        <f>INDEX(Table2[TT],MATCH(ROW()-1,Table2[//]))</f>
        <v>2</v>
      </c>
      <c r="C757" s="8" t="str">
        <f>INDEX(Table2[KET],MATCH(ROW()-1,Table2[//]))</f>
        <v>72 pc</v>
      </c>
    </row>
    <row r="758" spans="1:3">
      <c r="A758" s="6" t="str">
        <f>INDEX(Table2[NAMA BARANG],MATCH(ROW()-1,Table2[//]))</f>
        <v>Drawing Board 2 muka DS 25x35 K</v>
      </c>
      <c r="B758" s="7">
        <f>INDEX(Table2[TT],MATCH(ROW()-1,Table2[//]))</f>
        <v>2</v>
      </c>
      <c r="C758" s="8" t="str">
        <f>INDEX(Table2[KET],MATCH(ROW()-1,Table2[//]))</f>
        <v>60 pc</v>
      </c>
    </row>
    <row r="759" spans="1:3">
      <c r="A759" s="6" t="str">
        <f>INDEX(Table2[NAMA BARANG],MATCH(ROW()-1,Table2[//]))</f>
        <v>Drawing board BT 21 no.216</v>
      </c>
      <c r="B759" s="7">
        <f>INDEX(Table2[TT],MATCH(ROW()-1,Table2[//]))</f>
        <v>4</v>
      </c>
      <c r="C759" s="8" t="str">
        <f>INDEX(Table2[KET],MATCH(ROW()-1,Table2[//]))</f>
        <v>96 PCS</v>
      </c>
    </row>
    <row r="760" spans="1:3">
      <c r="A760" s="6" t="str">
        <f>INDEX(Table2[NAMA BARANG],MATCH(ROW()-1,Table2[//]))</f>
        <v>Drawing Board Fancy Kecil FD-057</v>
      </c>
      <c r="B760" s="7">
        <f>INDEX(Table2[TT],MATCH(ROW()-1,Table2[//]))</f>
        <v>26</v>
      </c>
      <c r="C760" s="8" t="str">
        <f>INDEX(Table2[KET],MATCH(ROW()-1,Table2[//]))</f>
        <v>96 pc</v>
      </c>
    </row>
    <row r="761" spans="1:3">
      <c r="A761" s="6" t="str">
        <f>INDEX(Table2[NAMA BARANG],MATCH(ROW()-1,Table2[//]))</f>
        <v>Drawing Board Kertas (29x21)</v>
      </c>
      <c r="B761" s="7">
        <f>INDEX(Table2[TT],MATCH(ROW()-1,Table2[//]))</f>
        <v>4</v>
      </c>
      <c r="C761" s="8" t="str">
        <f>INDEX(Table2[KET],MATCH(ROW()-1,Table2[//]))</f>
        <v>16 ls</v>
      </c>
    </row>
    <row r="762" spans="1:3">
      <c r="A762" s="6" t="str">
        <f>INDEX(Table2[NAMA BARANG],MATCH(ROW()-1,Table2[//]))</f>
        <v>Drawing Board Kertas 29x21</v>
      </c>
      <c r="B762" s="7">
        <f>INDEX(Table2[TT],MATCH(ROW()-1,Table2[//]))</f>
        <v>5</v>
      </c>
      <c r="C762" s="8" t="str">
        <f>INDEX(Table2[KET],MATCH(ROW()-1,Table2[//]))</f>
        <v>10 ls</v>
      </c>
    </row>
    <row r="763" spans="1:3">
      <c r="A763" s="6" t="str">
        <f>INDEX(Table2[NAMA BARANG],MATCH(ROW()-1,Table2[//]))</f>
        <v>Drawing Board SH 0902 D/ 20x30</v>
      </c>
      <c r="B763" s="7">
        <f>INDEX(Table2[TT],MATCH(ROW()-1,Table2[//]))</f>
        <v>16</v>
      </c>
      <c r="C763" s="8" t="str">
        <f>INDEX(Table2[KET],MATCH(ROW()-1,Table2[//]))</f>
        <v>72 pc</v>
      </c>
    </row>
    <row r="764" spans="1:3">
      <c r="A764" s="6" t="str">
        <f>INDEX(Table2[NAMA BARANG],MATCH(ROW()-1,Table2[//]))</f>
        <v>Elevated tray 602</v>
      </c>
      <c r="B764" s="7">
        <f>INDEX(Table2[TT],MATCH(ROW()-1,Table2[//]))</f>
        <v>2</v>
      </c>
      <c r="C764" s="8" t="str">
        <f>INDEX(Table2[KET],MATCH(ROW()-1,Table2[//]))</f>
        <v>12 pc</v>
      </c>
    </row>
    <row r="765" spans="1:3">
      <c r="A765" s="6" t="str">
        <f>INDEX(Table2[NAMA BARANG],MATCH(ROW()-1,Table2[//]))</f>
        <v>Elevated tray microtop 603</v>
      </c>
      <c r="B765" s="7">
        <f>INDEX(Table2[TT],MATCH(ROW()-1,Table2[//]))</f>
        <v>4</v>
      </c>
      <c r="C765" s="8" t="str">
        <f>INDEX(Table2[KET],MATCH(ROW()-1,Table2[//]))</f>
        <v>8 pc</v>
      </c>
    </row>
    <row r="766" spans="1:3">
      <c r="A766" s="6" t="str">
        <f>INDEX(Table2[NAMA BARANG],MATCH(ROW()-1,Table2[//]))</f>
        <v>Expanding file 5304</v>
      </c>
      <c r="B766" s="7">
        <f>INDEX(Table2[TT],MATCH(ROW()-1,Table2[//]))</f>
        <v>13</v>
      </c>
      <c r="C766" s="8" t="str">
        <f>INDEX(Table2[KET],MATCH(ROW()-1,Table2[//]))</f>
        <v>60 pc</v>
      </c>
    </row>
    <row r="767" spans="1:3">
      <c r="A767" s="6" t="str">
        <f>INDEX(Table2[NAMA BARANG],MATCH(ROW()-1,Table2[//]))</f>
        <v>Expanding file 8402</v>
      </c>
      <c r="B767" s="7">
        <f>INDEX(Table2[TT],MATCH(ROW()-1,Table2[//]))</f>
        <v>2</v>
      </c>
      <c r="C767" s="8" t="str">
        <f>INDEX(Table2[KET],MATCH(ROW()-1,Table2[//]))</f>
        <v>48 pc</v>
      </c>
    </row>
    <row r="768" spans="1:3">
      <c r="A768" s="6" t="str">
        <f>INDEX(Table2[NAMA BARANG],MATCH(ROW()-1,Table2[//]))</f>
        <v>Expanding file TZ 2012</v>
      </c>
      <c r="B768" s="7">
        <f>INDEX(Table2[TT],MATCH(ROW()-1,Table2[//]))</f>
        <v>12</v>
      </c>
      <c r="C768" s="8" t="str">
        <f>INDEX(Table2[KET],MATCH(ROW()-1,Table2[//]))</f>
        <v>200 pc</v>
      </c>
    </row>
    <row r="769" spans="1:3">
      <c r="A769" s="6" t="str">
        <f>INDEX(Table2[NAMA BARANG],MATCH(ROW()-1,Table2[//]))</f>
        <v>Expanding file TZ 2016</v>
      </c>
      <c r="B769" s="7">
        <f>INDEX(Table2[TT],MATCH(ROW()-1,Table2[//]))</f>
        <v>4</v>
      </c>
      <c r="C769" s="8" t="str">
        <f>INDEX(Table2[KET],MATCH(ROW()-1,Table2[//]))</f>
        <v>200 pc</v>
      </c>
    </row>
    <row r="770" spans="1:3">
      <c r="A770" s="6" t="str">
        <f>INDEX(Table2[NAMA BARANG],MATCH(ROW()-1,Table2[//]))</f>
        <v>Fabric Colour CA 130 (9 ml)</v>
      </c>
      <c r="B770" s="7">
        <f>INDEX(Table2[TT],MATCH(ROW()-1,Table2[//]))</f>
        <v>2</v>
      </c>
      <c r="C770" s="8" t="str">
        <f>INDEX(Table2[KET],MATCH(ROW()-1,Table2[//]))</f>
        <v>20 pc</v>
      </c>
    </row>
    <row r="771" spans="1:3">
      <c r="A771" s="6" t="str">
        <f>INDEX(Table2[NAMA BARANG],MATCH(ROW()-1,Table2[//]))</f>
        <v>Face Shield anak (M)</v>
      </c>
      <c r="B771" s="7">
        <f>INDEX(Table2[TT],MATCH(ROW()-1,Table2[//]))</f>
        <v>1</v>
      </c>
      <c r="C771" s="8" t="str">
        <f>INDEX(Table2[KET],MATCH(ROW()-1,Table2[//]))</f>
        <v>300 pc</v>
      </c>
    </row>
    <row r="772" spans="1:3">
      <c r="A772" s="6" t="str">
        <f>INDEX(Table2[NAMA BARANG],MATCH(ROW()-1,Table2[//]))</f>
        <v>Face Shield Dewasa</v>
      </c>
      <c r="B772" s="7">
        <f>INDEX(Table2[TT],MATCH(ROW()-1,Table2[//]))</f>
        <v>48</v>
      </c>
      <c r="C772" s="8" t="str">
        <f>INDEX(Table2[KET],MATCH(ROW()-1,Table2[//]))</f>
        <v>300 pc</v>
      </c>
    </row>
    <row r="773" spans="1:3">
      <c r="A773" s="6" t="str">
        <f>INDEX(Table2[NAMA BARANG],MATCH(ROW()-1,Table2[//]))</f>
        <v>Face Shield kacamata 12</v>
      </c>
      <c r="B773" s="7">
        <f>INDEX(Table2[TT],MATCH(ROW()-1,Table2[//]))</f>
        <v>6</v>
      </c>
      <c r="C773" s="8" t="str">
        <f>INDEX(Table2[KET],MATCH(ROW()-1,Table2[//]))</f>
        <v>720 pc</v>
      </c>
    </row>
    <row r="774" spans="1:3">
      <c r="A774" s="6" t="str">
        <f>INDEX(Table2[NAMA BARANG],MATCH(ROW()-1,Table2[//]))</f>
        <v>Fancy Set 2062</v>
      </c>
      <c r="B774" s="7">
        <f>INDEX(Table2[TT],MATCH(ROW()-1,Table2[//]))</f>
        <v>12</v>
      </c>
      <c r="C774" s="8" t="str">
        <f>INDEX(Table2[KET],MATCH(ROW()-1,Table2[//]))</f>
        <v>144 pc</v>
      </c>
    </row>
    <row r="775" spans="1:3">
      <c r="A775" s="6" t="str">
        <f>INDEX(Table2[NAMA BARANG],MATCH(ROW()-1,Table2[//]))</f>
        <v>Fancy Set 2067</v>
      </c>
      <c r="B775" s="7">
        <f>INDEX(Table2[TT],MATCH(ROW()-1,Table2[//]))</f>
        <v>1</v>
      </c>
      <c r="C775" s="8" t="str">
        <f>INDEX(Table2[KET],MATCH(ROW()-1,Table2[//]))</f>
        <v>144 pc</v>
      </c>
    </row>
    <row r="776" spans="1:3">
      <c r="A776" s="6" t="str">
        <f>INDEX(Table2[NAMA BARANG],MATCH(ROW()-1,Table2[//]))</f>
        <v>Fancy Set AB JB SM 30 Hk 1</v>
      </c>
      <c r="B776" s="7">
        <f>INDEX(Table2[TT],MATCH(ROW()-1,Table2[//]))</f>
        <v>50</v>
      </c>
      <c r="C776" s="8" t="str">
        <f>INDEX(Table2[KET],MATCH(ROW()-1,Table2[//]))</f>
        <v>240 pc</v>
      </c>
    </row>
    <row r="777" spans="1:3">
      <c r="A777" s="6" t="str">
        <f>INDEX(Table2[NAMA BARANG],MATCH(ROW()-1,Table2[//]))</f>
        <v>Fancy Set RS 2008+PCM AB</v>
      </c>
      <c r="B777" s="7">
        <f>INDEX(Table2[TT],MATCH(ROW()-1,Table2[//]))</f>
        <v>12</v>
      </c>
      <c r="C777" s="8" t="str">
        <f>INDEX(Table2[KET],MATCH(ROW()-1,Table2[//]))</f>
        <v>240 pc</v>
      </c>
    </row>
    <row r="778" spans="1:3">
      <c r="A778" s="6" t="str">
        <f>INDEX(Table2[NAMA BARANG],MATCH(ROW()-1,Table2[//]))</f>
        <v>Fancy Set RS 3000</v>
      </c>
      <c r="B778" s="7">
        <f>INDEX(Table2[TT],MATCH(ROW()-1,Table2[//]))</f>
        <v>2</v>
      </c>
      <c r="C778" s="8">
        <f>INDEX(Table2[KET],MATCH(ROW()-1,Table2[//]))</f>
        <v>240</v>
      </c>
    </row>
    <row r="779" spans="1:3">
      <c r="A779" s="6" t="str">
        <f>INDEX(Table2[NAMA BARANG],MATCH(ROW()-1,Table2[//]))</f>
        <v>Fancy Set SF 5896 AB(4)/ 5696 Shaun(1)</v>
      </c>
      <c r="B779" s="7">
        <f>INDEX(Table2[TT],MATCH(ROW()-1,Table2[//]))</f>
        <v>5</v>
      </c>
      <c r="C779" s="8" t="str">
        <f>INDEX(Table2[KET],MATCH(ROW()-1,Table2[//]))</f>
        <v>240 pc</v>
      </c>
    </row>
    <row r="780" spans="1:3">
      <c r="A780" s="6" t="str">
        <f>INDEX(Table2[NAMA BARANG],MATCH(ROW()-1,Table2[//]))</f>
        <v>Fancy Set XD 8005</v>
      </c>
      <c r="B780" s="7">
        <f>INDEX(Table2[TT],MATCH(ROW()-1,Table2[//]))</f>
        <v>15</v>
      </c>
      <c r="C780" s="8" t="str">
        <f>INDEX(Table2[KET],MATCH(ROW()-1,Table2[//]))</f>
        <v>144 pc</v>
      </c>
    </row>
    <row r="781" spans="1:3">
      <c r="A781" s="6" t="str">
        <f>INDEX(Table2[NAMA BARANG],MATCH(ROW()-1,Table2[//]))</f>
        <v>Fancy Set XD 8010 B(2)/ W(3)/ M(4)/ Q(3)/ K(2)/ (2)</v>
      </c>
      <c r="B781" s="7">
        <f>INDEX(Table2[TT],MATCH(ROW()-1,Table2[//]))</f>
        <v>14</v>
      </c>
      <c r="C781" s="8" t="str">
        <f>INDEX(Table2[KET],MATCH(ROW()-1,Table2[//]))</f>
        <v>384 pc</v>
      </c>
    </row>
    <row r="782" spans="1:3">
      <c r="A782" s="6" t="str">
        <f>INDEX(Table2[NAMA BARANG],MATCH(ROW()-1,Table2[//]))</f>
        <v>Foto Frame HJ D2 105 plst Baby bird</v>
      </c>
      <c r="B782" s="7">
        <f>INDEX(Table2[TT],MATCH(ROW()-1,Table2[//]))</f>
        <v>3</v>
      </c>
      <c r="C782" s="8" t="str">
        <f>INDEX(Table2[KET],MATCH(ROW()-1,Table2[//]))</f>
        <v>720 pc</v>
      </c>
    </row>
    <row r="783" spans="1:3">
      <c r="A783" s="6" t="str">
        <f>INDEX(Table2[NAMA BARANG],MATCH(ROW()-1,Table2[//]))</f>
        <v>Foto Frame Magnit+Clip SY-1361</v>
      </c>
      <c r="B783" s="7">
        <f>INDEX(Table2[TT],MATCH(ROW()-1,Table2[//]))</f>
        <v>2</v>
      </c>
      <c r="C783" s="8" t="str">
        <f>INDEX(Table2[KET],MATCH(ROW()-1,Table2[//]))</f>
        <v>200 ls</v>
      </c>
    </row>
    <row r="784" spans="1:3">
      <c r="A784" s="6" t="str">
        <f>INDEX(Table2[NAMA BARANG],MATCH(ROW()-1,Table2[//]))</f>
        <v>Gantungan Kunci Lampu (1x12)</v>
      </c>
      <c r="B784" s="7">
        <f>INDEX(Table2[TT],MATCH(ROW()-1,Table2[//]))</f>
        <v>1</v>
      </c>
      <c r="C784" s="8" t="str">
        <f>INDEX(Table2[KET],MATCH(ROW()-1,Table2[//]))</f>
        <v>120 disp</v>
      </c>
    </row>
    <row r="785" spans="1:3">
      <c r="A785" s="6" t="str">
        <f>INDEX(Table2[NAMA BARANG],MATCH(ROW()-1,Table2[//]))</f>
        <v>Garisan 14cm Gergaji 8102 (64) Cool Cat</v>
      </c>
      <c r="B785" s="7">
        <f>INDEX(Table2[TT],MATCH(ROW()-1,Table2[//]))</f>
        <v>6</v>
      </c>
      <c r="C785" s="8" t="str">
        <f>INDEX(Table2[KET],MATCH(ROW()-1,Table2[//]))</f>
        <v>3200 pc</v>
      </c>
    </row>
    <row r="786" spans="1:3">
      <c r="A786" s="6" t="str">
        <f>INDEX(Table2[NAMA BARANG],MATCH(ROW()-1,Table2[//]))</f>
        <v>Garisan 14cm Gergaji 8102 (64) Cool Cat</v>
      </c>
      <c r="B786" s="7">
        <f>INDEX(Table2[TT],MATCH(ROW()-1,Table2[//]))</f>
        <v>1</v>
      </c>
      <c r="C786" s="8" t="str">
        <f>INDEX(Table2[KET],MATCH(ROW()-1,Table2[//]))</f>
        <v>3200 pc</v>
      </c>
    </row>
    <row r="787" spans="1:3">
      <c r="A787" s="6" t="str">
        <f>INDEX(Table2[NAMA BARANG],MATCH(ROW()-1,Table2[//]))</f>
        <v>Garisan 14cm Gergaji 9358 Bear (1 Disp=12)</v>
      </c>
      <c r="B787" s="7">
        <f>INDEX(Table2[TT],MATCH(ROW()-1,Table2[//]))</f>
        <v>5</v>
      </c>
      <c r="C787" s="8" t="str">
        <f>INDEX(Table2[KET],MATCH(ROW()-1,Table2[//]))</f>
        <v>240 ls</v>
      </c>
    </row>
    <row r="788" spans="1:3">
      <c r="A788" s="6" t="str">
        <f>INDEX(Table2[NAMA BARANG],MATCH(ROW()-1,Table2[//]))</f>
        <v>Garisan 15-30 8903 girl</v>
      </c>
      <c r="B788" s="7">
        <f>INDEX(Table2[TT],MATCH(ROW()-1,Table2[//]))</f>
        <v>2</v>
      </c>
      <c r="C788" s="8" t="str">
        <f>INDEX(Table2[KET],MATCH(ROW()-1,Table2[//]))</f>
        <v>40 box</v>
      </c>
    </row>
    <row r="789" spans="1:3">
      <c r="A789" s="6" t="str">
        <f>INDEX(Table2[NAMA BARANG],MATCH(ROW()-1,Table2[//]))</f>
        <v>Garisan 15cm 311 (84)</v>
      </c>
      <c r="B789" s="7">
        <f>INDEX(Table2[TT],MATCH(ROW()-1,Table2[//]))</f>
        <v>7</v>
      </c>
      <c r="C789" s="8" t="str">
        <f>INDEX(Table2[KET],MATCH(ROW()-1,Table2[//]))</f>
        <v>30 box</v>
      </c>
    </row>
    <row r="790" spans="1:3">
      <c r="A790" s="6" t="str">
        <f>INDEX(Table2[NAMA BARANG],MATCH(ROW()-1,Table2[//]))</f>
        <v>Garisan 15cm 536-750 Cartoon Network (48)</v>
      </c>
      <c r="B790" s="7">
        <f>INDEX(Table2[TT],MATCH(ROW()-1,Table2[//]))</f>
        <v>62</v>
      </c>
      <c r="C790" s="8" t="str">
        <f>INDEX(Table2[KET],MATCH(ROW()-1,Table2[//]))</f>
        <v>80 ls</v>
      </c>
    </row>
    <row r="791" spans="1:3">
      <c r="A791" s="6" t="str">
        <f>INDEX(Table2[NAMA BARANG],MATCH(ROW()-1,Table2[//]))</f>
        <v>Garisan 15cm AB 0067</v>
      </c>
      <c r="B791" s="7">
        <f>INDEX(Table2[TT],MATCH(ROW()-1,Table2[//]))</f>
        <v>3</v>
      </c>
      <c r="C791" s="8" t="str">
        <f>INDEX(Table2[KET],MATCH(ROW()-1,Table2[//]))</f>
        <v>40 box</v>
      </c>
    </row>
    <row r="792" spans="1:3">
      <c r="A792" s="6" t="str">
        <f>INDEX(Table2[NAMA BARANG],MATCH(ROW()-1,Table2[//]))</f>
        <v>Garisan 15cm AB 851 (200 pc)</v>
      </c>
      <c r="B792" s="7">
        <f>INDEX(Table2[TT],MATCH(ROW()-1,Table2[//]))</f>
        <v>6</v>
      </c>
      <c r="C792" s="8" t="str">
        <f>INDEX(Table2[KET],MATCH(ROW()-1,Table2[//]))</f>
        <v>24 box</v>
      </c>
    </row>
    <row r="793" spans="1:3">
      <c r="A793" s="6" t="str">
        <f>INDEX(Table2[NAMA BARANG],MATCH(ROW()-1,Table2[//]))</f>
        <v>Garisan 15cm ANT 006 Nike</v>
      </c>
      <c r="B793" s="7">
        <f>INDEX(Table2[TT],MATCH(ROW()-1,Table2[//]))</f>
        <v>6</v>
      </c>
      <c r="C793" s="8" t="str">
        <f>INDEX(Table2[KET],MATCH(ROW()-1,Table2[//]))</f>
        <v>240 ls</v>
      </c>
    </row>
    <row r="794" spans="1:3">
      <c r="A794" s="6" t="str">
        <f>INDEX(Table2[NAMA BARANG],MATCH(ROW()-1,Table2[//]))</f>
        <v>Garisan 15cm B-30 Palu Bear</v>
      </c>
      <c r="B794" s="7">
        <f>INDEX(Table2[TT],MATCH(ROW()-1,Table2[//]))</f>
        <v>1</v>
      </c>
      <c r="C794" s="8" t="str">
        <f>INDEX(Table2[KET],MATCH(ROW()-1,Table2[//]))</f>
        <v>240 ls</v>
      </c>
    </row>
    <row r="795" spans="1:3">
      <c r="A795" s="6" t="str">
        <f>INDEX(Table2[NAMA BARANG],MATCH(ROW()-1,Table2[//]))</f>
        <v>Garisan 15cm lentur Smurf 1100-2 (1x36)</v>
      </c>
      <c r="B795" s="7">
        <f>INDEX(Table2[TT],MATCH(ROW()-1,Table2[//]))</f>
        <v>6</v>
      </c>
      <c r="C795" s="8" t="str">
        <f>INDEX(Table2[KET],MATCH(ROW()-1,Table2[//]))</f>
        <v>80 box</v>
      </c>
    </row>
    <row r="796" spans="1:3">
      <c r="A796" s="6" t="str">
        <f>INDEX(Table2[NAMA BARANG],MATCH(ROW()-1,Table2[//]))</f>
        <v>Garisan 15cm lipat 0229 (40)</v>
      </c>
      <c r="B796" s="7">
        <f>INDEX(Table2[TT],MATCH(ROW()-1,Table2[//]))</f>
        <v>2</v>
      </c>
      <c r="C796" s="8" t="str">
        <f>INDEX(Table2[KET],MATCH(ROW()-1,Table2[//]))</f>
        <v>32 box</v>
      </c>
    </row>
    <row r="797" spans="1:3">
      <c r="A797" s="6" t="str">
        <f>INDEX(Table2[NAMA BARANG],MATCH(ROW()-1,Table2[//]))</f>
        <v>Garisan 18cm 322 (84) Transformer</v>
      </c>
      <c r="B797" s="7">
        <f>INDEX(Table2[TT],MATCH(ROW()-1,Table2[//]))</f>
        <v>3</v>
      </c>
      <c r="C797" s="8" t="str">
        <f>INDEX(Table2[KET],MATCH(ROW()-1,Table2[//]))</f>
        <v>30 box</v>
      </c>
    </row>
    <row r="798" spans="1:3">
      <c r="A798" s="6" t="str">
        <f>INDEX(Table2[NAMA BARANG],MATCH(ROW()-1,Table2[//]))</f>
        <v>Garisan 18cm 5014</v>
      </c>
      <c r="B798" s="7">
        <f>INDEX(Table2[TT],MATCH(ROW()-1,Table2[//]))</f>
        <v>1</v>
      </c>
      <c r="C798" s="8" t="str">
        <f>INDEX(Table2[KET],MATCH(ROW()-1,Table2[//]))</f>
        <v>960 pc</v>
      </c>
    </row>
    <row r="799" spans="1:3">
      <c r="A799" s="6" t="str">
        <f>INDEX(Table2[NAMA BARANG],MATCH(ROW()-1,Table2[//]))</f>
        <v>Garisan 18cm Dney (4D)</v>
      </c>
      <c r="B799" s="7">
        <f>INDEX(Table2[TT],MATCH(ROW()-1,Table2[//]))</f>
        <v>3</v>
      </c>
      <c r="C799" s="8" t="str">
        <f>INDEX(Table2[KET],MATCH(ROW()-1,Table2[//]))</f>
        <v>800 ls</v>
      </c>
    </row>
    <row r="800" spans="1:3">
      <c r="A800" s="6" t="str">
        <f>INDEX(Table2[NAMA BARANG],MATCH(ROW()-1,Table2[//]))</f>
        <v>Garisan 18cm SY-1308 (24 pc) Hk(1)/ HP(8)</v>
      </c>
      <c r="B800" s="7">
        <f>INDEX(Table2[TT],MATCH(ROW()-1,Table2[//]))</f>
        <v>9</v>
      </c>
      <c r="C800" s="8" t="str">
        <f>INDEX(Table2[KET],MATCH(ROW()-1,Table2[//]))</f>
        <v>120 ls</v>
      </c>
    </row>
    <row r="801" spans="1:3">
      <c r="A801" s="6" t="str">
        <f>INDEX(Table2[NAMA BARANG],MATCH(ROW()-1,Table2[//]))</f>
        <v>Garisan 20cm 109 (100)</v>
      </c>
      <c r="B801" s="7">
        <f>INDEX(Table2[TT],MATCH(ROW()-1,Table2[//]))</f>
        <v>1</v>
      </c>
      <c r="C801" s="8" t="str">
        <f>INDEX(Table2[KET],MATCH(ROW()-1,Table2[//]))</f>
        <v>16 box</v>
      </c>
    </row>
    <row r="802" spans="1:3">
      <c r="A802" s="6" t="str">
        <f>INDEX(Table2[NAMA BARANG],MATCH(ROW()-1,Table2[//]))</f>
        <v>Garisan 20cm 2011(10)/ 2010(2)</v>
      </c>
      <c r="B802" s="7">
        <f>INDEX(Table2[TT],MATCH(ROW()-1,Table2[//]))</f>
        <v>12</v>
      </c>
      <c r="C802" s="8" t="str">
        <f>INDEX(Table2[KET],MATCH(ROW()-1,Table2[//]))</f>
        <v>24 box</v>
      </c>
    </row>
    <row r="803" spans="1:3">
      <c r="A803" s="6" t="str">
        <f>INDEX(Table2[NAMA BARANG],MATCH(ROW()-1,Table2[//]))</f>
        <v>Garisan 20cm 2020 Disney 1x36</v>
      </c>
      <c r="B803" s="7">
        <f>INDEX(Table2[TT],MATCH(ROW()-1,Table2[//]))</f>
        <v>3</v>
      </c>
      <c r="C803" s="8" t="str">
        <f>INDEX(Table2[KET],MATCH(ROW()-1,Table2[//]))</f>
        <v>20 box</v>
      </c>
    </row>
    <row r="804" spans="1:3">
      <c r="A804" s="6" t="str">
        <f>INDEX(Table2[NAMA BARANG],MATCH(ROW()-1,Table2[//]))</f>
        <v>Garisan 20cm 8803 AB (40)</v>
      </c>
      <c r="B804" s="7">
        <f>INDEX(Table2[TT],MATCH(ROW()-1,Table2[//]))</f>
        <v>2</v>
      </c>
      <c r="C804" s="8" t="str">
        <f>INDEX(Table2[KET],MATCH(ROW()-1,Table2[//]))</f>
        <v>32 box</v>
      </c>
    </row>
    <row r="805" spans="1:3">
      <c r="A805" s="6" t="str">
        <f>INDEX(Table2[NAMA BARANG],MATCH(ROW()-1,Table2[//]))</f>
        <v>Garisan 20cm Fancy baby mouse</v>
      </c>
      <c r="B805" s="7">
        <f>INDEX(Table2[TT],MATCH(ROW()-1,Table2[//]))</f>
        <v>52</v>
      </c>
      <c r="C805" s="8" t="str">
        <f>INDEX(Table2[KET],MATCH(ROW()-1,Table2[//]))</f>
        <v>180 ls</v>
      </c>
    </row>
    <row r="806" spans="1:3">
      <c r="A806" s="6" t="str">
        <f>INDEX(Table2[NAMA BARANG],MATCH(ROW()-1,Table2[//]))</f>
        <v>Garisan 20cm Fancy cut mouse</v>
      </c>
      <c r="B806" s="7">
        <f>INDEX(Table2[TT],MATCH(ROW()-1,Table2[//]))</f>
        <v>17</v>
      </c>
      <c r="C806" s="8" t="str">
        <f>INDEX(Table2[KET],MATCH(ROW()-1,Table2[//]))</f>
        <v>180 ls</v>
      </c>
    </row>
    <row r="807" spans="1:3">
      <c r="A807" s="6" t="str">
        <f>INDEX(Table2[NAMA BARANG],MATCH(ROW()-1,Table2[//]))</f>
        <v>Garisan 20cm Fancy mouse</v>
      </c>
      <c r="B807" s="7">
        <f>INDEX(Table2[TT],MATCH(ROW()-1,Table2[//]))</f>
        <v>1</v>
      </c>
      <c r="C807" s="8" t="str">
        <f>INDEX(Table2[KET],MATCH(ROW()-1,Table2[//]))</f>
        <v>180 ls</v>
      </c>
    </row>
    <row r="808" spans="1:3">
      <c r="A808" s="6" t="str">
        <f>INDEX(Table2[NAMA BARANG],MATCH(ROW()-1,Table2[//]))</f>
        <v>Garisan 20cm Fancy pavia bear</v>
      </c>
      <c r="B808" s="7">
        <f>INDEX(Table2[TT],MATCH(ROW()-1,Table2[//]))</f>
        <v>22</v>
      </c>
      <c r="C808" s="8" t="str">
        <f>INDEX(Table2[KET],MATCH(ROW()-1,Table2[//]))</f>
        <v>180 ls</v>
      </c>
    </row>
    <row r="809" spans="1:3">
      <c r="A809" s="6" t="str">
        <f>INDEX(Table2[NAMA BARANG],MATCH(ROW()-1,Table2[//]))</f>
        <v>Garisan 20cm Fancy pretty white</v>
      </c>
      <c r="B809" s="7">
        <f>INDEX(Table2[TT],MATCH(ROW()-1,Table2[//]))</f>
        <v>54</v>
      </c>
      <c r="C809" s="8" t="str">
        <f>INDEX(Table2[KET],MATCH(ROW()-1,Table2[//]))</f>
        <v>180 ls</v>
      </c>
    </row>
    <row r="810" spans="1:3">
      <c r="A810" s="6" t="str">
        <f>INDEX(Table2[NAMA BARANG],MATCH(ROW()-1,Table2[//]))</f>
        <v>Garisan 20cm Fancy spiderman biru</v>
      </c>
      <c r="B810" s="7">
        <f>INDEX(Table2[TT],MATCH(ROW()-1,Table2[//]))</f>
        <v>17</v>
      </c>
      <c r="C810" s="8" t="str">
        <f>INDEX(Table2[KET],MATCH(ROW()-1,Table2[//]))</f>
        <v>180 ls</v>
      </c>
    </row>
    <row r="811" spans="1:3">
      <c r="A811" s="6" t="str">
        <f>INDEX(Table2[NAMA BARANG],MATCH(ROW()-1,Table2[//]))</f>
        <v>Garisan 20cm Fancy superman</v>
      </c>
      <c r="B811" s="7">
        <f>INDEX(Table2[TT],MATCH(ROW()-1,Table2[//]))</f>
        <v>10</v>
      </c>
      <c r="C811" s="8" t="str">
        <f>INDEX(Table2[KET],MATCH(ROW()-1,Table2[//]))</f>
        <v>180 ls</v>
      </c>
    </row>
    <row r="812" spans="1:3">
      <c r="A812" s="6" t="str">
        <f>INDEX(Table2[NAMA BARANG],MATCH(ROW()-1,Table2[//]))</f>
        <v>Garisan 20cm Holo 93-20 (1 Disp=10 pc)</v>
      </c>
      <c r="B812" s="7">
        <f>INDEX(Table2[TT],MATCH(ROW()-1,Table2[//]))</f>
        <v>11</v>
      </c>
      <c r="C812" s="8" t="str">
        <f>INDEX(Table2[KET],MATCH(ROW()-1,Table2[//]))</f>
        <v>20 box</v>
      </c>
    </row>
    <row r="813" spans="1:3">
      <c r="A813" s="6" t="str">
        <f>INDEX(Table2[NAMA BARANG],MATCH(ROW()-1,Table2[//]))</f>
        <v>Garisan 30cm (Abjad &amp; Angka) 3008</v>
      </c>
      <c r="B813" s="7">
        <f>INDEX(Table2[TT],MATCH(ROW()-1,Table2[//]))</f>
        <v>8</v>
      </c>
      <c r="C813" s="8" t="str">
        <f>INDEX(Table2[KET],MATCH(ROW()-1,Table2[//]))</f>
        <v>1200 pc</v>
      </c>
    </row>
    <row r="814" spans="1:3">
      <c r="A814" s="6" t="str">
        <f>INDEX(Table2[NAMA BARANG],MATCH(ROW()-1,Table2[//]))</f>
        <v>Garisan 30cm 1105 BT 21</v>
      </c>
      <c r="B814" s="7">
        <f>INDEX(Table2[TT],MATCH(ROW()-1,Table2[//]))</f>
        <v>28</v>
      </c>
      <c r="C814" s="8" t="str">
        <f>INDEX(Table2[KET],MATCH(ROW()-1,Table2[//]))</f>
        <v>120 ls</v>
      </c>
    </row>
    <row r="815" spans="1:3">
      <c r="A815" s="6" t="str">
        <f>INDEX(Table2[NAMA BARANG],MATCH(ROW()-1,Table2[//]))</f>
        <v>Garisan 30cm 1105 Disney</v>
      </c>
      <c r="B815" s="7">
        <f>INDEX(Table2[TT],MATCH(ROW()-1,Table2[//]))</f>
        <v>2</v>
      </c>
      <c r="C815" s="8" t="str">
        <f>INDEX(Table2[KET],MATCH(ROW()-1,Table2[//]))</f>
        <v>120 ls</v>
      </c>
    </row>
    <row r="816" spans="1:3">
      <c r="A816" s="6" t="str">
        <f>INDEX(Table2[NAMA BARANG],MATCH(ROW()-1,Table2[//]))</f>
        <v>Garisan 30cm 2109 lebar</v>
      </c>
      <c r="B816" s="7">
        <f>INDEX(Table2[TT],MATCH(ROW()-1,Table2[//]))</f>
        <v>1</v>
      </c>
      <c r="C816" s="8" t="str">
        <f>INDEX(Table2[KET],MATCH(ROW()-1,Table2[//]))</f>
        <v>1000 pc</v>
      </c>
    </row>
    <row r="817" spans="1:3">
      <c r="A817" s="6" t="str">
        <f>INDEX(Table2[NAMA BARANG],MATCH(ROW()-1,Table2[//]))</f>
        <v>Garisan 30cm 704 (60)</v>
      </c>
      <c r="B817" s="7">
        <f>INDEX(Table2[TT],MATCH(ROW()-1,Table2[//]))</f>
        <v>8</v>
      </c>
      <c r="C817" s="8" t="str">
        <f>INDEX(Table2[KET],MATCH(ROW()-1,Table2[//]))</f>
        <v>50 ls</v>
      </c>
    </row>
    <row r="818" spans="1:3">
      <c r="A818" s="6" t="str">
        <f>INDEX(Table2[NAMA BARANG],MATCH(ROW()-1,Table2[//]))</f>
        <v>Garisan 30cm 854 1x48</v>
      </c>
      <c r="B818" s="7">
        <f>INDEX(Table2[TT],MATCH(ROW()-1,Table2[//]))</f>
        <v>3</v>
      </c>
      <c r="C818" s="8" t="str">
        <f>INDEX(Table2[KET],MATCH(ROW()-1,Table2[//]))</f>
        <v>20 box</v>
      </c>
    </row>
    <row r="819" spans="1:3">
      <c r="A819" s="6" t="str">
        <f>INDEX(Table2[NAMA BARANG],MATCH(ROW()-1,Table2[//]))</f>
        <v>Garisan 30cm AB K30</v>
      </c>
      <c r="B819" s="7">
        <f>INDEX(Table2[TT],MATCH(ROW()-1,Table2[//]))</f>
        <v>3</v>
      </c>
      <c r="C819" s="8" t="str">
        <f>INDEX(Table2[KET],MATCH(ROW()-1,Table2[//]))</f>
        <v>20 box</v>
      </c>
    </row>
    <row r="820" spans="1:3">
      <c r="A820" s="6" t="str">
        <f>INDEX(Table2[NAMA BARANG],MATCH(ROW()-1,Table2[//]))</f>
        <v>Garisan 30cm aluminium 1530</v>
      </c>
      <c r="B820" s="7">
        <f>INDEX(Table2[TT],MATCH(ROW()-1,Table2[//]))</f>
        <v>3</v>
      </c>
      <c r="C820" s="8" t="str">
        <f>INDEX(Table2[KET],MATCH(ROW()-1,Table2[//]))</f>
        <v>1200 pc</v>
      </c>
    </row>
    <row r="821" spans="1:3">
      <c r="A821" s="6" t="str">
        <f>INDEX(Table2[NAMA BARANG],MATCH(ROW()-1,Table2[//]))</f>
        <v>Garisan 30cm Besi 5030 yoeker orange</v>
      </c>
      <c r="B821" s="7">
        <f>INDEX(Table2[TT],MATCH(ROW()-1,Table2[//]))</f>
        <v>4</v>
      </c>
      <c r="C821" s="8" t="str">
        <f>INDEX(Table2[KET],MATCH(ROW()-1,Table2[//]))</f>
        <v>50 ls</v>
      </c>
    </row>
    <row r="822" spans="1:3">
      <c r="A822" s="6" t="str">
        <f>INDEX(Table2[NAMA BARANG],MATCH(ROW()-1,Table2[//]))</f>
        <v>Garisan 30cm Besi gliter HS 1906 (9030)</v>
      </c>
      <c r="B822" s="7">
        <f>INDEX(Table2[TT],MATCH(ROW()-1,Table2[//]))</f>
        <v>2</v>
      </c>
      <c r="C822" s="8" t="str">
        <f>INDEX(Table2[KET],MATCH(ROW()-1,Table2[//]))</f>
        <v>720 pcs</v>
      </c>
    </row>
    <row r="823" spans="1:3">
      <c r="A823" s="6" t="str">
        <f>INDEX(Table2[NAMA BARANG],MATCH(ROW()-1,Table2[//]))</f>
        <v>Garisan 30cm Besi jos (peti) Importer</v>
      </c>
      <c r="B823" s="7">
        <f>INDEX(Table2[TT],MATCH(ROW()-1,Table2[//]))</f>
        <v>52</v>
      </c>
      <c r="C823" s="8" t="str">
        <f>INDEX(Table2[KET],MATCH(ROW()-1,Table2[//]))</f>
        <v>50 ls</v>
      </c>
    </row>
    <row r="824" spans="1:3">
      <c r="A824" s="6" t="str">
        <f>INDEX(Table2[NAMA BARANG],MATCH(ROW()-1,Table2[//]))</f>
        <v>Garisan 30cm Besi PMJP</v>
      </c>
      <c r="B824" s="7">
        <f>INDEX(Table2[TT],MATCH(ROW()-1,Table2[//]))</f>
        <v>14</v>
      </c>
      <c r="C824" s="8" t="str">
        <f>INDEX(Table2[KET],MATCH(ROW()-1,Table2[//]))</f>
        <v>80 ls</v>
      </c>
    </row>
    <row r="825" spans="1:3">
      <c r="A825" s="6" t="str">
        <f>INDEX(Table2[NAMA BARANG],MATCH(ROW()-1,Table2[//]))</f>
        <v>Garisan 30cm besi TF</v>
      </c>
      <c r="B825" s="7">
        <f>INDEX(Table2[TT],MATCH(ROW()-1,Table2[//]))</f>
        <v>2</v>
      </c>
      <c r="C825" s="8" t="str">
        <f>INDEX(Table2[KET],MATCH(ROW()-1,Table2[//]))</f>
        <v>50 ls</v>
      </c>
    </row>
    <row r="826" spans="1:3">
      <c r="A826" s="6" t="str">
        <f>INDEX(Table2[NAMA BARANG],MATCH(ROW()-1,Table2[//]))</f>
        <v>Garisan 30cm DF 3109</v>
      </c>
      <c r="B826" s="7">
        <f>INDEX(Table2[TT],MATCH(ROW()-1,Table2[//]))</f>
        <v>14</v>
      </c>
      <c r="C826" s="8" t="str">
        <f>INDEX(Table2[KET],MATCH(ROW()-1,Table2[//]))</f>
        <v>1440 pc</v>
      </c>
    </row>
    <row r="827" spans="1:3">
      <c r="A827" s="6" t="str">
        <f>INDEX(Table2[NAMA BARANG],MATCH(ROW()-1,Table2[//]))</f>
        <v>Garisan 30cm DF 69 69</v>
      </c>
      <c r="B827" s="7">
        <f>INDEX(Table2[TT],MATCH(ROW()-1,Table2[//]))</f>
        <v>5</v>
      </c>
      <c r="C827" s="8" t="str">
        <f>INDEX(Table2[KET],MATCH(ROW()-1,Table2[//]))</f>
        <v>90 ls</v>
      </c>
    </row>
    <row r="828" spans="1:3">
      <c r="A828" s="6" t="str">
        <f>INDEX(Table2[NAMA BARANG],MATCH(ROW()-1,Table2[//]))</f>
        <v>Garisan 30cm Enter</v>
      </c>
      <c r="B828" s="7">
        <f>INDEX(Table2[TT],MATCH(ROW()-1,Table2[//]))</f>
        <v>8</v>
      </c>
      <c r="C828" s="8" t="str">
        <f>INDEX(Table2[KET],MATCH(ROW()-1,Table2[//]))</f>
        <v>200 LSN</v>
      </c>
    </row>
    <row r="829" spans="1:3">
      <c r="A829" s="6" t="str">
        <f>INDEX(Table2[NAMA BARANG],MATCH(ROW()-1,Table2[//]))</f>
        <v>Garisan 30cm Fancy K300 AB/ A 30</v>
      </c>
      <c r="B829" s="7">
        <f>INDEX(Table2[TT],MATCH(ROW()-1,Table2[//]))</f>
        <v>4</v>
      </c>
      <c r="C829" s="8" t="str">
        <f>INDEX(Table2[KET],MATCH(ROW()-1,Table2[//]))</f>
        <v>96 ls</v>
      </c>
    </row>
    <row r="830" spans="1:3">
      <c r="A830" s="6" t="str">
        <f>INDEX(Table2[NAMA BARANG],MATCH(ROW()-1,Table2[//]))</f>
        <v>Garisan 30cm Fancy KM 7101</v>
      </c>
      <c r="B830" s="7">
        <f>INDEX(Table2[TT],MATCH(ROW()-1,Table2[//]))</f>
        <v>3</v>
      </c>
      <c r="C830" s="8" t="str">
        <f>INDEX(Table2[KET],MATCH(ROW()-1,Table2[//]))</f>
        <v>1440 pc</v>
      </c>
    </row>
    <row r="831" spans="1:3">
      <c r="A831" s="6" t="str">
        <f>INDEX(Table2[NAMA BARANG],MATCH(ROW()-1,Table2[//]))</f>
        <v>Garisan 30cm Hk 6970</v>
      </c>
      <c r="B831" s="7">
        <f>INDEX(Table2[TT],MATCH(ROW()-1,Table2[//]))</f>
        <v>1</v>
      </c>
      <c r="C831" s="8" t="str">
        <f>INDEX(Table2[KET],MATCH(ROW()-1,Table2[//]))</f>
        <v>90 ls</v>
      </c>
    </row>
    <row r="832" spans="1:3">
      <c r="A832" s="6" t="str">
        <f>INDEX(Table2[NAMA BARANG],MATCH(ROW()-1,Table2[//]))</f>
        <v>Garisan 30cm JNT 678 (60)</v>
      </c>
      <c r="B832" s="7">
        <f>INDEX(Table2[TT],MATCH(ROW()-1,Table2[//]))</f>
        <v>8</v>
      </c>
      <c r="C832" s="8" t="str">
        <f>INDEX(Table2[KET],MATCH(ROW()-1,Table2[//]))</f>
        <v>48 box</v>
      </c>
    </row>
    <row r="833" spans="1:3">
      <c r="A833" s="6" t="str">
        <f>INDEX(Table2[NAMA BARANG],MATCH(ROW()-1,Table2[//]))</f>
        <v>Garisan 30cm lebar Big Lens (36)</v>
      </c>
      <c r="B833" s="7">
        <f>INDEX(Table2[TT],MATCH(ROW()-1,Table2[//]))</f>
        <v>4</v>
      </c>
      <c r="C833" s="8" t="str">
        <f>INDEX(Table2[KET],MATCH(ROW()-1,Table2[//]))</f>
        <v>144 ls</v>
      </c>
    </row>
    <row r="834" spans="1:3">
      <c r="A834" s="6" t="str">
        <f>INDEX(Table2[NAMA BARANG],MATCH(ROW()-1,Table2[//]))</f>
        <v>Garisan 30cm lebar Disney Cinderella</v>
      </c>
      <c r="B834" s="7">
        <f>INDEX(Table2[TT],MATCH(ROW()-1,Table2[//]))</f>
        <v>10</v>
      </c>
      <c r="C834" s="8" t="str">
        <f>INDEX(Table2[KET],MATCH(ROW()-1,Table2[//]))</f>
        <v>120 ls</v>
      </c>
    </row>
    <row r="835" spans="1:3">
      <c r="A835" s="6" t="str">
        <f>INDEX(Table2[NAMA BARANG],MATCH(ROW()-1,Table2[//]))</f>
        <v xml:space="preserve">Garisan 30cm lebar Disney Donald Duck </v>
      </c>
      <c r="B835" s="7">
        <f>INDEX(Table2[TT],MATCH(ROW()-1,Table2[//]))</f>
        <v>6</v>
      </c>
      <c r="C835" s="8" t="str">
        <f>INDEX(Table2[KET],MATCH(ROW()-1,Table2[//]))</f>
        <v>120 ls</v>
      </c>
    </row>
    <row r="836" spans="1:3">
      <c r="A836" s="6" t="str">
        <f>INDEX(Table2[NAMA BARANG],MATCH(ROW()-1,Table2[//]))</f>
        <v>Garisan 30cm lebar Disney Donald Duck Family</v>
      </c>
      <c r="B836" s="7">
        <f>INDEX(Table2[TT],MATCH(ROW()-1,Table2[//]))</f>
        <v>15</v>
      </c>
      <c r="C836" s="8" t="str">
        <f>INDEX(Table2[KET],MATCH(ROW()-1,Table2[//]))</f>
        <v>120 ls</v>
      </c>
    </row>
    <row r="837" spans="1:3">
      <c r="A837" s="6" t="str">
        <f>INDEX(Table2[NAMA BARANG],MATCH(ROW()-1,Table2[//]))</f>
        <v>Garisan 30cm lebar Disney Mickey Mouse</v>
      </c>
      <c r="B837" s="7">
        <f>INDEX(Table2[TT],MATCH(ROW()-1,Table2[//]))</f>
        <v>1</v>
      </c>
      <c r="C837" s="8" t="str">
        <f>INDEX(Table2[KET],MATCH(ROW()-1,Table2[//]))</f>
        <v>120 ls</v>
      </c>
    </row>
    <row r="838" spans="1:3">
      <c r="A838" s="6" t="str">
        <f>INDEX(Table2[NAMA BARANG],MATCH(ROW()-1,Table2[//]))</f>
        <v>Garisan 30cm lebar Disney min mie Cute</v>
      </c>
      <c r="B838" s="7">
        <f>INDEX(Table2[TT],MATCH(ROW()-1,Table2[//]))</f>
        <v>2</v>
      </c>
      <c r="C838" s="8" t="str">
        <f>INDEX(Table2[KET],MATCH(ROW()-1,Table2[//]))</f>
        <v>120 ls</v>
      </c>
    </row>
    <row r="839" spans="1:3">
      <c r="A839" s="6" t="str">
        <f>INDEX(Table2[NAMA BARANG],MATCH(ROW()-1,Table2[//]))</f>
        <v>Garisan 30cm lebar Disney min mie TR 01</v>
      </c>
      <c r="B839" s="7">
        <f>INDEX(Table2[TT],MATCH(ROW()-1,Table2[//]))</f>
        <v>45</v>
      </c>
      <c r="C839" s="8" t="str">
        <f>INDEX(Table2[KET],MATCH(ROW()-1,Table2[//]))</f>
        <v>110 ls</v>
      </c>
    </row>
    <row r="840" spans="1:3">
      <c r="A840" s="6" t="str">
        <f>INDEX(Table2[NAMA BARANG],MATCH(ROW()-1,Table2[//]))</f>
        <v>Garisan 30cm lebar Disney P aurora</v>
      </c>
      <c r="B840" s="7">
        <f>INDEX(Table2[TT],MATCH(ROW()-1,Table2[//]))</f>
        <v>2</v>
      </c>
      <c r="C840" s="8" t="str">
        <f>INDEX(Table2[KET],MATCH(ROW()-1,Table2[//]))</f>
        <v>120 ls</v>
      </c>
    </row>
    <row r="841" spans="1:3">
      <c r="A841" s="6" t="str">
        <f>INDEX(Table2[NAMA BARANG],MATCH(ROW()-1,Table2[//]))</f>
        <v>Garisan 30cm lebar Disney SPD abu</v>
      </c>
      <c r="B841" s="7">
        <f>INDEX(Table2[TT],MATCH(ROW()-1,Table2[//]))</f>
        <v>6</v>
      </c>
      <c r="C841" s="8" t="str">
        <f>INDEX(Table2[KET],MATCH(ROW()-1,Table2[//]))</f>
        <v>110 ls</v>
      </c>
    </row>
    <row r="842" spans="1:3">
      <c r="A842" s="6" t="str">
        <f>INDEX(Table2[NAMA BARANG],MATCH(ROW()-1,Table2[//]))</f>
        <v>Garisan 30cm lebar Disney SPD biru</v>
      </c>
      <c r="B842" s="7">
        <f>INDEX(Table2[TT],MATCH(ROW()-1,Table2[//]))</f>
        <v>12</v>
      </c>
      <c r="C842" s="8" t="str">
        <f>INDEX(Table2[KET],MATCH(ROW()-1,Table2[//]))</f>
        <v>110 ls</v>
      </c>
    </row>
    <row r="843" spans="1:3">
      <c r="A843" s="6" t="str">
        <f>INDEX(Table2[NAMA BARANG],MATCH(ROW()-1,Table2[//]))</f>
        <v>Garisan 30cm lebar Disney SPD K</v>
      </c>
      <c r="B843" s="7">
        <f>INDEX(Table2[TT],MATCH(ROW()-1,Table2[//]))</f>
        <v>5</v>
      </c>
      <c r="C843" s="8" t="str">
        <f>INDEX(Table2[KET],MATCH(ROW()-1,Table2[//]))</f>
        <v>110 ls</v>
      </c>
    </row>
    <row r="844" spans="1:3">
      <c r="A844" s="6" t="str">
        <f>INDEX(Table2[NAMA BARANG],MATCH(ROW()-1,Table2[//]))</f>
        <v>Garisan 30cm lebar kuning</v>
      </c>
      <c r="B844" s="7">
        <f>INDEX(Table2[TT],MATCH(ROW()-1,Table2[//]))</f>
        <v>42</v>
      </c>
      <c r="C844" s="8" t="str">
        <f>INDEX(Table2[KET],MATCH(ROW()-1,Table2[//]))</f>
        <v>120 ls</v>
      </c>
    </row>
    <row r="845" spans="1:3">
      <c r="A845" s="6" t="str">
        <f>INDEX(Table2[NAMA BARANG],MATCH(ROW()-1,Table2[//]))</f>
        <v>Garisan 30cm lentur Fancy 0030</v>
      </c>
      <c r="B845" s="7">
        <f>INDEX(Table2[TT],MATCH(ROW()-1,Table2[//]))</f>
        <v>1</v>
      </c>
      <c r="C845" s="8" t="str">
        <f>INDEX(Table2[KET],MATCH(ROW()-1,Table2[//]))</f>
        <v>72 ls</v>
      </c>
    </row>
    <row r="846" spans="1:3">
      <c r="A846" s="6" t="str">
        <f>INDEX(Table2[NAMA BARANG],MATCH(ROW()-1,Table2[//]))</f>
        <v>Garisan 30cm lentur Fancy 0031</v>
      </c>
      <c r="B846" s="7">
        <f>INDEX(Table2[TT],MATCH(ROW()-1,Table2[//]))</f>
        <v>1</v>
      </c>
      <c r="C846" s="8" t="str">
        <f>INDEX(Table2[KET],MATCH(ROW()-1,Table2[//]))</f>
        <v>72 ls</v>
      </c>
    </row>
    <row r="847" spans="1:3">
      <c r="A847" s="6" t="str">
        <f>INDEX(Table2[NAMA BARANG],MATCH(ROW()-1,Table2[//]))</f>
        <v>Garisan 30cm lipat CV-5012 (24)</v>
      </c>
      <c r="B847" s="7">
        <f>INDEX(Table2[TT],MATCH(ROW()-1,Table2[//]))</f>
        <v>2</v>
      </c>
      <c r="C847" s="8" t="str">
        <f>INDEX(Table2[KET],MATCH(ROW()-1,Table2[//]))</f>
        <v>48 ls</v>
      </c>
    </row>
    <row r="848" spans="1:3">
      <c r="A848" s="6" t="str">
        <f>INDEX(Table2[NAMA BARANG],MATCH(ROW()-1,Table2[//]))</f>
        <v>Garisan 30cm lipat N 0008 (40)</v>
      </c>
      <c r="B848" s="7">
        <f>INDEX(Table2[TT],MATCH(ROW()-1,Table2[//]))</f>
        <v>40</v>
      </c>
      <c r="C848" s="8" t="str">
        <f>INDEX(Table2[KET],MATCH(ROW()-1,Table2[//]))</f>
        <v>40 box</v>
      </c>
    </row>
    <row r="849" spans="1:3">
      <c r="A849" s="6" t="str">
        <f>INDEX(Table2[NAMA BARANG],MATCH(ROW()-1,Table2[//]))</f>
        <v>Garisan 30cm microtop 930</v>
      </c>
      <c r="B849" s="7">
        <f>INDEX(Table2[TT],MATCH(ROW()-1,Table2[//]))</f>
        <v>5</v>
      </c>
      <c r="C849" s="8" t="str">
        <f>INDEX(Table2[KET],MATCH(ROW()-1,Table2[//]))</f>
        <v>100 ls</v>
      </c>
    </row>
    <row r="850" spans="1:3">
      <c r="A850" s="6" t="str">
        <f>INDEX(Table2[NAMA BARANG],MATCH(ROW()-1,Table2[//]))</f>
        <v>Garisan 30cm Mill. Deluxe (120)</v>
      </c>
      <c r="B850" s="7">
        <f>INDEX(Table2[TT],MATCH(ROW()-1,Table2[//]))</f>
        <v>17</v>
      </c>
      <c r="C850" s="8" t="str">
        <f>INDEX(Table2[KET],MATCH(ROW()-1,Table2[//]))</f>
        <v>120 ls</v>
      </c>
    </row>
    <row r="851" spans="1:3">
      <c r="A851" s="6" t="str">
        <f>INDEX(Table2[NAMA BARANG],MATCH(ROW()-1,Table2[//]))</f>
        <v>Garisan 30cm Plastik K 8805/ 7703</v>
      </c>
      <c r="B851" s="7">
        <f>INDEX(Table2[TT],MATCH(ROW()-1,Table2[//]))</f>
        <v>5</v>
      </c>
      <c r="C851" s="8" t="str">
        <f>INDEX(Table2[KET],MATCH(ROW()-1,Table2[//]))</f>
        <v>80 ls</v>
      </c>
    </row>
    <row r="852" spans="1:3">
      <c r="A852" s="6" t="str">
        <f>INDEX(Table2[NAMA BARANG],MATCH(ROW()-1,Table2[//]))</f>
        <v>Garisan 30cm Sp 6968</v>
      </c>
      <c r="B852" s="7">
        <f>INDEX(Table2[TT],MATCH(ROW()-1,Table2[//]))</f>
        <v>5</v>
      </c>
      <c r="C852" s="8" t="str">
        <f>INDEX(Table2[KET],MATCH(ROW()-1,Table2[//]))</f>
        <v>100 ls</v>
      </c>
    </row>
    <row r="853" spans="1:3">
      <c r="A853" s="6" t="str">
        <f>INDEX(Table2[NAMA BARANG],MATCH(ROW()-1,Table2[//]))</f>
        <v>Garisan 50cm enter Blk</v>
      </c>
      <c r="B853" s="7">
        <f>INDEX(Table2[TT],MATCH(ROW()-1,Table2[//]))</f>
        <v>7</v>
      </c>
      <c r="C853" s="8" t="str">
        <f>INDEX(Table2[KET],MATCH(ROW()-1,Table2[//]))</f>
        <v>72 ls</v>
      </c>
    </row>
    <row r="854" spans="1:3">
      <c r="A854" s="6" t="str">
        <f>INDEX(Table2[NAMA BARANG],MATCH(ROW()-1,Table2[//]))</f>
        <v>Garisan 8240 set</v>
      </c>
      <c r="B854" s="7">
        <f>INDEX(Table2[TT],MATCH(ROW()-1,Table2[//]))</f>
        <v>3</v>
      </c>
      <c r="C854" s="8" t="str">
        <f>INDEX(Table2[KET],MATCH(ROW()-1,Table2[//]))</f>
        <v>640 pc</v>
      </c>
    </row>
    <row r="855" spans="1:3">
      <c r="A855" s="6" t="str">
        <f>INDEX(Table2[NAMA BARANG],MATCH(ROW()-1,Table2[//]))</f>
        <v>Garisan 858A</v>
      </c>
      <c r="B855" s="7">
        <f>INDEX(Table2[TT],MATCH(ROW()-1,Table2[//]))</f>
        <v>2</v>
      </c>
      <c r="C855" s="8" t="str">
        <f>INDEX(Table2[KET],MATCH(ROW()-1,Table2[//]))</f>
        <v>96 ls</v>
      </c>
    </row>
    <row r="856" spans="1:3">
      <c r="A856" s="6" t="str">
        <f>INDEX(Table2[NAMA BARANG],MATCH(ROW()-1,Table2[//]))</f>
        <v>Garisan 8830 1 box (60 pc)</v>
      </c>
      <c r="B856" s="7">
        <f>INDEX(Table2[TT],MATCH(ROW()-1,Table2[//]))</f>
        <v>7</v>
      </c>
      <c r="C856" s="8" t="str">
        <f>INDEX(Table2[KET],MATCH(ROW()-1,Table2[//]))</f>
        <v>20 box</v>
      </c>
    </row>
    <row r="857" spans="1:3">
      <c r="A857" s="6" t="str">
        <f>INDEX(Table2[NAMA BARANG],MATCH(ROW()-1,Table2[//]))</f>
        <v>Garisan BT 15cm</v>
      </c>
      <c r="B857" s="7">
        <f>INDEX(Table2[TT],MATCH(ROW()-1,Table2[//]))</f>
        <v>3</v>
      </c>
      <c r="C857" s="8" t="str">
        <f>INDEX(Table2[KET],MATCH(ROW()-1,Table2[//]))</f>
        <v>200 LSN</v>
      </c>
    </row>
    <row r="858" spans="1:3">
      <c r="A858" s="6" t="str">
        <f>INDEX(Table2[NAMA BARANG],MATCH(ROW()-1,Table2[//]))</f>
        <v>Garisan BT 840</v>
      </c>
      <c r="B858" s="7">
        <f>INDEX(Table2[TT],MATCH(ROW()-1,Table2[//]))</f>
        <v>1</v>
      </c>
      <c r="C858" s="8" t="str">
        <f>INDEX(Table2[KET],MATCH(ROW()-1,Table2[//]))</f>
        <v>60 LSN</v>
      </c>
    </row>
    <row r="859" spans="1:3">
      <c r="A859" s="6" t="str">
        <f>INDEX(Table2[NAMA BARANG],MATCH(ROW()-1,Table2[//]))</f>
        <v>Garisan BT no 15 Δ</v>
      </c>
      <c r="B859" s="7">
        <f>INDEX(Table2[TT],MATCH(ROW()-1,Table2[//]))</f>
        <v>1</v>
      </c>
      <c r="C859" s="8" t="str">
        <f>INDEX(Table2[KET],MATCH(ROW()-1,Table2[//]))</f>
        <v>3 ls</v>
      </c>
    </row>
    <row r="860" spans="1:3">
      <c r="A860" s="6" t="str">
        <f>INDEX(Table2[NAMA BARANG],MATCH(ROW()-1,Table2[//]))</f>
        <v>Garisan BT no.10</v>
      </c>
      <c r="B860" s="7">
        <f>INDEX(Table2[TT],MATCH(ROW()-1,Table2[//]))</f>
        <v>2</v>
      </c>
      <c r="C860" s="8" t="str">
        <f>INDEX(Table2[KET],MATCH(ROW()-1,Table2[//]))</f>
        <v>16 LSN</v>
      </c>
    </row>
    <row r="861" spans="1:3">
      <c r="A861" s="6" t="str">
        <f>INDEX(Table2[NAMA BARANG],MATCH(ROW()-1,Table2[//]))</f>
        <v>garisan bt no.12</v>
      </c>
      <c r="B861" s="7">
        <f>INDEX(Table2[TT],MATCH(ROW()-1,Table2[//]))</f>
        <v>5</v>
      </c>
      <c r="C861" s="8" t="str">
        <f>INDEX(Table2[KET],MATCH(ROW()-1,Table2[//]))</f>
        <v>16 LSN</v>
      </c>
    </row>
    <row r="862" spans="1:3">
      <c r="A862" s="6" t="str">
        <f>INDEX(Table2[NAMA BARANG],MATCH(ROW()-1,Table2[//]))</f>
        <v>Garisan BT no.8</v>
      </c>
      <c r="B862" s="7">
        <f>INDEX(Table2[TT],MATCH(ROW()-1,Table2[//]))</f>
        <v>2</v>
      </c>
      <c r="C862" s="8" t="str">
        <f>INDEX(Table2[KET],MATCH(ROW()-1,Table2[//]))</f>
        <v>16 LSN</v>
      </c>
    </row>
    <row r="863" spans="1:3">
      <c r="A863" s="6" t="str">
        <f>INDEX(Table2[NAMA BARANG],MATCH(ROW()-1,Table2[//]))</f>
        <v>Garisan Fj 2011/15cm Sablon 4PC (24)</v>
      </c>
      <c r="B863" s="7">
        <f>INDEX(Table2[TT],MATCH(ROW()-1,Table2[//]))</f>
        <v>1</v>
      </c>
      <c r="C863" s="8" t="str">
        <f>INDEX(Table2[KET],MATCH(ROW()-1,Table2[//]))</f>
        <v>24 box</v>
      </c>
    </row>
    <row r="864" spans="1:3">
      <c r="A864" s="6" t="str">
        <f>INDEX(Table2[NAMA BARANG],MATCH(ROW()-1,Table2[//]))</f>
        <v>Garisan FS/ 1331 (48)</v>
      </c>
      <c r="B864" s="7">
        <f>INDEX(Table2[TT],MATCH(ROW()-1,Table2[//]))</f>
        <v>1</v>
      </c>
      <c r="C864" s="8" t="str">
        <f>INDEX(Table2[KET],MATCH(ROW()-1,Table2[//]))</f>
        <v>24 box</v>
      </c>
    </row>
    <row r="865" spans="1:3">
      <c r="A865" s="6" t="str">
        <f>INDEX(Table2[NAMA BARANG],MATCH(ROW()-1,Table2[//]))</f>
        <v>Garisan gasta 0731 polkadot</v>
      </c>
      <c r="B865" s="7">
        <f>INDEX(Table2[TT],MATCH(ROW()-1,Table2[//]))</f>
        <v>6</v>
      </c>
      <c r="C865" s="8" t="str">
        <f>INDEX(Table2[KET],MATCH(ROW()-1,Table2[//]))</f>
        <v>100 ls</v>
      </c>
    </row>
    <row r="866" spans="1:3">
      <c r="A866" s="6" t="str">
        <f>INDEX(Table2[NAMA BARANG],MATCH(ROW()-1,Table2[//]))</f>
        <v>Garisan gasta 0732</v>
      </c>
      <c r="B866" s="7">
        <f>INDEX(Table2[TT],MATCH(ROW()-1,Table2[//]))</f>
        <v>8</v>
      </c>
      <c r="C866" s="8" t="str">
        <f>INDEX(Table2[KET],MATCH(ROW()-1,Table2[//]))</f>
        <v>100 ls</v>
      </c>
    </row>
    <row r="867" spans="1:3">
      <c r="A867" s="6" t="str">
        <f>INDEX(Table2[NAMA BARANG],MATCH(ROW()-1,Table2[//]))</f>
        <v>Garisan gasta 0733 polkadot</v>
      </c>
      <c r="B867" s="7">
        <f>INDEX(Table2[TT],MATCH(ROW()-1,Table2[//]))</f>
        <v>2</v>
      </c>
      <c r="C867" s="8" t="str">
        <f>INDEX(Table2[KET],MATCH(ROW()-1,Table2[//]))</f>
        <v>100 ls</v>
      </c>
    </row>
    <row r="868" spans="1:3">
      <c r="A868" s="6" t="str">
        <f>INDEX(Table2[NAMA BARANG],MATCH(ROW()-1,Table2[//]))</f>
        <v>Garisan Hk XM 7010</v>
      </c>
      <c r="B868" s="7">
        <f>INDEX(Table2[TT],MATCH(ROW()-1,Table2[//]))</f>
        <v>1</v>
      </c>
      <c r="C868" s="8" t="str">
        <f>INDEX(Table2[KET],MATCH(ROW()-1,Table2[//]))</f>
        <v>1080 pc</v>
      </c>
    </row>
    <row r="869" spans="1:3">
      <c r="A869" s="6" t="str">
        <f>INDEX(Table2[NAMA BARANG],MATCH(ROW()-1,Table2[//]))</f>
        <v>Garisan Kayagi 30cm 3127</v>
      </c>
      <c r="B869" s="7">
        <f>INDEX(Table2[TT],MATCH(ROW()-1,Table2[//]))</f>
        <v>1</v>
      </c>
      <c r="C869" s="8" t="str">
        <f>INDEX(Table2[KET],MATCH(ROW()-1,Table2[//]))</f>
        <v>80 LSN</v>
      </c>
    </row>
    <row r="870" spans="1:3">
      <c r="A870" s="6" t="str">
        <f>INDEX(Table2[NAMA BARANG],MATCH(ROW()-1,Table2[//]))</f>
        <v>Garisan Kayagi 30cm 3136</v>
      </c>
      <c r="B870" s="7">
        <f>INDEX(Table2[TT],MATCH(ROW()-1,Table2[//]))</f>
        <v>1</v>
      </c>
      <c r="C870" s="8" t="str">
        <f>INDEX(Table2[KET],MATCH(ROW()-1,Table2[//]))</f>
        <v>80 LSN</v>
      </c>
    </row>
    <row r="871" spans="1:3">
      <c r="A871" s="6" t="str">
        <f>INDEX(Table2[NAMA BARANG],MATCH(ROW()-1,Table2[//]))</f>
        <v>Garisan Kayagi 30cm 3139</v>
      </c>
      <c r="B871" s="7">
        <f>INDEX(Table2[TT],MATCH(ROW()-1,Table2[//]))</f>
        <v>1</v>
      </c>
      <c r="C871" s="8" t="str">
        <f>INDEX(Table2[KET],MATCH(ROW()-1,Table2[//]))</f>
        <v>80 LSN</v>
      </c>
    </row>
    <row r="872" spans="1:3">
      <c r="A872" s="6" t="str">
        <f>INDEX(Table2[NAMA BARANG],MATCH(ROW()-1,Table2[//]))</f>
        <v>Garisan Kayagi 30cm 3151</v>
      </c>
      <c r="B872" s="7">
        <f>INDEX(Table2[TT],MATCH(ROW()-1,Table2[//]))</f>
        <v>1</v>
      </c>
      <c r="C872" s="8" t="str">
        <f>INDEX(Table2[KET],MATCH(ROW()-1,Table2[//]))</f>
        <v>80 LSN</v>
      </c>
    </row>
    <row r="873" spans="1:3">
      <c r="A873" s="6" t="str">
        <f>INDEX(Table2[NAMA BARANG],MATCH(ROW()-1,Table2[//]))</f>
        <v>Garisan kayu 1 meter</v>
      </c>
      <c r="B873" s="7">
        <f>INDEX(Table2[TT],MATCH(ROW()-1,Table2[//]))</f>
        <v>1</v>
      </c>
      <c r="C873" s="8" t="str">
        <f>INDEX(Table2[KET],MATCH(ROW()-1,Table2[//]))</f>
        <v>100 pc</v>
      </c>
    </row>
    <row r="874" spans="1:3">
      <c r="A874" s="6" t="str">
        <f>INDEX(Table2[NAMA BARANG],MATCH(ROW()-1,Table2[//]))</f>
        <v>Garisan Kj 003</v>
      </c>
      <c r="B874" s="7">
        <f>INDEX(Table2[TT],MATCH(ROW()-1,Table2[//]))</f>
        <v>7</v>
      </c>
      <c r="C874" s="8" t="str">
        <f>INDEX(Table2[KET],MATCH(ROW()-1,Table2[//]))</f>
        <v>300 pc</v>
      </c>
    </row>
    <row r="875" spans="1:3">
      <c r="A875" s="6" t="str">
        <f>INDEX(Table2[NAMA BARANG],MATCH(ROW()-1,Table2[//]))</f>
        <v>Garisan Kj 012</v>
      </c>
      <c r="B875" s="7">
        <f>INDEX(Table2[TT],MATCH(ROW()-1,Table2[//]))</f>
        <v>9</v>
      </c>
      <c r="C875" s="8" t="str">
        <f>INDEX(Table2[KET],MATCH(ROW()-1,Table2[//]))</f>
        <v>300 pc</v>
      </c>
    </row>
    <row r="876" spans="1:3">
      <c r="A876" s="6" t="str">
        <f>INDEX(Table2[NAMA BARANG],MATCH(ROW()-1,Table2[//]))</f>
        <v>Garisan Kj 013</v>
      </c>
      <c r="B876" s="7">
        <f>INDEX(Table2[TT],MATCH(ROW()-1,Table2[//]))</f>
        <v>1</v>
      </c>
      <c r="C876" s="8" t="str">
        <f>INDEX(Table2[KET],MATCH(ROW()-1,Table2[//]))</f>
        <v>300 pc</v>
      </c>
    </row>
    <row r="877" spans="1:3">
      <c r="A877" s="6" t="str">
        <f>INDEX(Table2[NAMA BARANG],MATCH(ROW()-1,Table2[//]))</f>
        <v>Garisan RL 15 RB/ Roller (24)</v>
      </c>
      <c r="B877" s="7">
        <f>INDEX(Table2[TT],MATCH(ROW()-1,Table2[//]))</f>
        <v>5</v>
      </c>
      <c r="C877" s="8" t="str">
        <f>INDEX(Table2[KET],MATCH(ROW()-1,Table2[//]))</f>
        <v>20 box</v>
      </c>
    </row>
    <row r="878" spans="1:3">
      <c r="A878" s="6" t="str">
        <f>INDEX(Table2[NAMA BARANG],MATCH(ROW()-1,Table2[//]))</f>
        <v>Garisan RL 15 WD (1x36)</v>
      </c>
      <c r="B878" s="7">
        <f>INDEX(Table2[TT],MATCH(ROW()-1,Table2[//]))</f>
        <v>1</v>
      </c>
      <c r="C878" s="8" t="str">
        <f>INDEX(Table2[KET],MATCH(ROW()-1,Table2[//]))</f>
        <v>20 box</v>
      </c>
    </row>
    <row r="879" spans="1:3">
      <c r="A879" s="6" t="str">
        <f>INDEX(Table2[NAMA BARANG],MATCH(ROW()-1,Table2[//]))</f>
        <v>Garisan Rotary 1020 (jos) Bsr</v>
      </c>
      <c r="B879" s="7">
        <f>INDEX(Table2[TT],MATCH(ROW()-1,Table2[//]))</f>
        <v>27</v>
      </c>
      <c r="C879" s="8" t="str">
        <f>INDEX(Table2[KET],MATCH(ROW()-1,Table2[//]))</f>
        <v>1000 pc</v>
      </c>
    </row>
    <row r="880" spans="1:3">
      <c r="A880" s="6" t="str">
        <f>INDEX(Table2[NAMA BARANG],MATCH(ROW()-1,Table2[//]))</f>
        <v>Garisan Rotary 5 klg</v>
      </c>
      <c r="B880" s="7">
        <f>INDEX(Table2[TT],MATCH(ROW()-1,Table2[//]))</f>
        <v>4</v>
      </c>
      <c r="C880" s="8" t="str">
        <f>INDEX(Table2[KET],MATCH(ROW()-1,Table2[//]))</f>
        <v>1000 pc</v>
      </c>
    </row>
    <row r="881" spans="1:3">
      <c r="A881" s="6" t="str">
        <f>INDEX(Table2[NAMA BARANG],MATCH(ROW()-1,Table2[//]))</f>
        <v>Garisan Rotary 9043</v>
      </c>
      <c r="B881" s="7">
        <f>INDEX(Table2[TT],MATCH(ROW()-1,Table2[//]))</f>
        <v>5</v>
      </c>
      <c r="C881" s="8" t="str">
        <f>INDEX(Table2[KET],MATCH(ROW()-1,Table2[//]))</f>
        <v>2000 pc</v>
      </c>
    </row>
    <row r="882" spans="1:3">
      <c r="A882" s="6" t="str">
        <f>INDEX(Table2[NAMA BARANG],MATCH(ROW()-1,Table2[//]))</f>
        <v>Garisan sablon 290</v>
      </c>
      <c r="B882" s="7">
        <f>INDEX(Table2[TT],MATCH(ROW()-1,Table2[//]))</f>
        <v>1</v>
      </c>
      <c r="C882" s="8" t="str">
        <f>INDEX(Table2[KET],MATCH(ROW()-1,Table2[//]))</f>
        <v>30 ls</v>
      </c>
    </row>
    <row r="883" spans="1:3">
      <c r="A883" s="6" t="str">
        <f>INDEX(Table2[NAMA BARANG],MATCH(ROW()-1,Table2[//]))</f>
        <v>Garisan sablon 430</v>
      </c>
      <c r="B883" s="7">
        <f>INDEX(Table2[TT],MATCH(ROW()-1,Table2[//]))</f>
        <v>1</v>
      </c>
      <c r="C883" s="8" t="str">
        <f>INDEX(Table2[KET],MATCH(ROW()-1,Table2[//]))</f>
        <v>20 s</v>
      </c>
    </row>
    <row r="884" spans="1:3">
      <c r="A884" s="6" t="str">
        <f>INDEX(Table2[NAMA BARANG],MATCH(ROW()-1,Table2[//]))</f>
        <v>Garisan Sablon ikan 633 N-324</v>
      </c>
      <c r="B884" s="7">
        <f>INDEX(Table2[TT],MATCH(ROW()-1,Table2[//]))</f>
        <v>2</v>
      </c>
      <c r="C884" s="8" t="str">
        <f>INDEX(Table2[KET],MATCH(ROW()-1,Table2[//]))</f>
        <v>200 ls</v>
      </c>
    </row>
    <row r="885" spans="1:3">
      <c r="A885" s="6" t="str">
        <f>INDEX(Table2[NAMA BARANG],MATCH(ROW()-1,Table2[//]))</f>
        <v>Garisan set 1011 18cm</v>
      </c>
      <c r="B885" s="7">
        <f>INDEX(Table2[TT],MATCH(ROW()-1,Table2[//]))</f>
        <v>1</v>
      </c>
      <c r="C885" s="8" t="str">
        <f>INDEX(Table2[KET],MATCH(ROW()-1,Table2[//]))</f>
        <v>1200 pc</v>
      </c>
    </row>
    <row r="886" spans="1:3">
      <c r="A886" s="6" t="str">
        <f>INDEX(Table2[NAMA BARANG],MATCH(ROW()-1,Table2[//]))</f>
        <v>Garisan set 1206 (BC 618)(60)</v>
      </c>
      <c r="B886" s="7">
        <f>INDEX(Table2[TT],MATCH(ROW()-1,Table2[//]))</f>
        <v>5</v>
      </c>
      <c r="C886" s="8" t="str">
        <f>INDEX(Table2[KET],MATCH(ROW()-1,Table2[//]))</f>
        <v>960 pc</v>
      </c>
    </row>
    <row r="887" spans="1:3">
      <c r="A887" s="6" t="str">
        <f>INDEX(Table2[NAMA BARANG],MATCH(ROW()-1,Table2[//]))</f>
        <v>Garisan set 1411</v>
      </c>
      <c r="B887" s="7">
        <f>INDEX(Table2[TT],MATCH(ROW()-1,Table2[//]))</f>
        <v>2</v>
      </c>
      <c r="C887" s="8">
        <f>INDEX(Table2[KET],MATCH(ROW()-1,Table2[//]))</f>
        <v>800</v>
      </c>
    </row>
    <row r="888" spans="1:3">
      <c r="A888" s="6" t="str">
        <f>INDEX(Table2[NAMA BARANG],MATCH(ROW()-1,Table2[//]))</f>
        <v>Garisan set 15cm 815 girl (30)</v>
      </c>
      <c r="B888" s="7">
        <f>INDEX(Table2[TT],MATCH(ROW()-1,Table2[//]))</f>
        <v>4</v>
      </c>
      <c r="C888" s="8" t="str">
        <f>INDEX(Table2[KET],MATCH(ROW()-1,Table2[//]))</f>
        <v>480 set</v>
      </c>
    </row>
    <row r="889" spans="1:3">
      <c r="A889" s="6" t="str">
        <f>INDEX(Table2[NAMA BARANG],MATCH(ROW()-1,Table2[//]))</f>
        <v>Garisan set 2175 PVC 20cm (50)</v>
      </c>
      <c r="B889" s="7">
        <f>INDEX(Table2[TT],MATCH(ROW()-1,Table2[//]))</f>
        <v>3</v>
      </c>
      <c r="C889" s="8" t="str">
        <f>INDEX(Table2[KET],MATCH(ROW()-1,Table2[//]))</f>
        <v>800 pc</v>
      </c>
    </row>
    <row r="890" spans="1:3">
      <c r="A890" s="6" t="str">
        <f>INDEX(Table2[NAMA BARANG],MATCH(ROW()-1,Table2[//]))</f>
        <v>Garisan set 3 30 cm yencheng</v>
      </c>
      <c r="B890" s="7">
        <f>INDEX(Table2[TT],MATCH(ROW()-1,Table2[//]))</f>
        <v>1</v>
      </c>
      <c r="C890" s="8" t="str">
        <f>INDEX(Table2[KET],MATCH(ROW()-1,Table2[//]))</f>
        <v>24 ls</v>
      </c>
    </row>
    <row r="891" spans="1:3">
      <c r="A891" s="6" t="str">
        <f>INDEX(Table2[NAMA BARANG],MATCH(ROW()-1,Table2[//]))</f>
        <v>Garisan set 30 cm 5010 (M.mouse, Brb, WTP, dinosaurus)</v>
      </c>
      <c r="B891" s="7">
        <f>INDEX(Table2[TT],MATCH(ROW()-1,Table2[//]))</f>
        <v>7</v>
      </c>
      <c r="C891" s="8" t="str">
        <f>INDEX(Table2[KET],MATCH(ROW()-1,Table2[//]))</f>
        <v>500 pc</v>
      </c>
    </row>
    <row r="892" spans="1:3">
      <c r="A892" s="6" t="str">
        <f>INDEX(Table2[NAMA BARANG],MATCH(ROW()-1,Table2[//]))</f>
        <v>Garisan set 340-01/ 3019</v>
      </c>
      <c r="B892" s="7">
        <f>INDEX(Table2[TT],MATCH(ROW()-1,Table2[//]))</f>
        <v>7</v>
      </c>
      <c r="C892" s="8" t="str">
        <f>INDEX(Table2[KET],MATCH(ROW()-1,Table2[//]))</f>
        <v>72 ls</v>
      </c>
    </row>
    <row r="893" spans="1:3">
      <c r="A893" s="6" t="str">
        <f>INDEX(Table2[NAMA BARANG],MATCH(ROW()-1,Table2[//]))</f>
        <v>Garisan set 608/ 15 cm (50)</v>
      </c>
      <c r="B893" s="7">
        <f>INDEX(Table2[TT],MATCH(ROW()-1,Table2[//]))</f>
        <v>1</v>
      </c>
      <c r="C893" s="8" t="str">
        <f>INDEX(Table2[KET],MATCH(ROW()-1,Table2[//]))</f>
        <v>16 box</v>
      </c>
    </row>
    <row r="894" spans="1:3">
      <c r="A894" s="6" t="str">
        <f>INDEX(Table2[NAMA BARANG],MATCH(ROW()-1,Table2[//]))</f>
        <v>Garisan set 7006 blk</v>
      </c>
      <c r="B894" s="7">
        <f>INDEX(Table2[TT],MATCH(ROW()-1,Table2[//]))</f>
        <v>53</v>
      </c>
      <c r="C894" s="8" t="str">
        <f>INDEX(Table2[KET],MATCH(ROW()-1,Table2[//]))</f>
        <v>480 set</v>
      </c>
    </row>
    <row r="895" spans="1:3">
      <c r="A895" s="6" t="str">
        <f>INDEX(Table2[NAMA BARANG],MATCH(ROW()-1,Table2[//]))</f>
        <v>Garisan set 8020</v>
      </c>
      <c r="B895" s="7">
        <f>INDEX(Table2[TT],MATCH(ROW()-1,Table2[//]))</f>
        <v>3</v>
      </c>
      <c r="C895" s="8" t="str">
        <f>INDEX(Table2[KET],MATCH(ROW()-1,Table2[//]))</f>
        <v>576 pc</v>
      </c>
    </row>
    <row r="896" spans="1:3">
      <c r="A896" s="6" t="str">
        <f>INDEX(Table2[NAMA BARANG],MATCH(ROW()-1,Table2[//]))</f>
        <v>Garisan set 818</v>
      </c>
      <c r="B896" s="7">
        <f>INDEX(Table2[TT],MATCH(ROW()-1,Table2[//]))</f>
        <v>13</v>
      </c>
      <c r="C896" s="8" t="str">
        <f>INDEX(Table2[KET],MATCH(ROW()-1,Table2[//]))</f>
        <v>800 pc</v>
      </c>
    </row>
    <row r="897" spans="1:3">
      <c r="A897" s="6" t="str">
        <f>INDEX(Table2[NAMA BARANG],MATCH(ROW()-1,Table2[//]))</f>
        <v>Garisan set 8253 (50 set)</v>
      </c>
      <c r="B897" s="7">
        <f>INDEX(Table2[TT],MATCH(ROW()-1,Table2[//]))</f>
        <v>7</v>
      </c>
      <c r="C897" s="8" t="str">
        <f>INDEX(Table2[KET],MATCH(ROW()-1,Table2[//]))</f>
        <v>800 pc</v>
      </c>
    </row>
    <row r="898" spans="1:3">
      <c r="A898" s="6" t="str">
        <f>INDEX(Table2[NAMA BARANG],MATCH(ROW()-1,Table2[//]))</f>
        <v>Garisan set Cow 2016 (60)</v>
      </c>
      <c r="B898" s="7">
        <f>INDEX(Table2[TT],MATCH(ROW()-1,Table2[//]))</f>
        <v>1</v>
      </c>
      <c r="C898" s="8" t="str">
        <f>INDEX(Table2[KET],MATCH(ROW()-1,Table2[//]))</f>
        <v>20 box</v>
      </c>
    </row>
    <row r="899" spans="1:3">
      <c r="A899" s="6" t="str">
        <f>INDEX(Table2[NAMA BARANG],MATCH(ROW()-1,Table2[//]))</f>
        <v>Garisan set Elephant 2016 (60)</v>
      </c>
      <c r="B899" s="7">
        <f>INDEX(Table2[TT],MATCH(ROW()-1,Table2[//]))</f>
        <v>2</v>
      </c>
      <c r="C899" s="8" t="str">
        <f>INDEX(Table2[KET],MATCH(ROW()-1,Table2[//]))</f>
        <v>20 box</v>
      </c>
    </row>
    <row r="900" spans="1:3">
      <c r="A900" s="6" t="str">
        <f>INDEX(Table2[NAMA BARANG],MATCH(ROW()-1,Table2[//]))</f>
        <v>Garisan set XD 1516 PR</v>
      </c>
      <c r="B900" s="7">
        <f>INDEX(Table2[TT],MATCH(ROW()-1,Table2[//]))</f>
        <v>1</v>
      </c>
      <c r="C900" s="8" t="str">
        <f>INDEX(Table2[KET],MATCH(ROW()-1,Table2[//]))</f>
        <v>110 dos</v>
      </c>
    </row>
    <row r="901" spans="1:3">
      <c r="A901" s="6" t="str">
        <f>INDEX(Table2[NAMA BARANG],MATCH(ROW()-1,Table2[//]))</f>
        <v>Garisan set Δ 9102 pony(2)</v>
      </c>
      <c r="B901" s="7">
        <f>INDEX(Table2[TT],MATCH(ROW()-1,Table2[//]))</f>
        <v>2</v>
      </c>
      <c r="C901" s="8">
        <f>INDEX(Table2[KET],MATCH(ROW()-1,Table2[//]))</f>
        <v>640</v>
      </c>
    </row>
    <row r="902" spans="1:3">
      <c r="A902" s="6" t="str">
        <f>INDEX(Table2[NAMA BARANG],MATCH(ROW()-1,Table2[//]))</f>
        <v>Garisan Si Rei A 1101 Jiyu</v>
      </c>
      <c r="B902" s="7">
        <f>INDEX(Table2[TT],MATCH(ROW()-1,Table2[//]))</f>
        <v>6</v>
      </c>
      <c r="C902" s="8" t="str">
        <f>INDEX(Table2[KET],MATCH(ROW()-1,Table2[//]))</f>
        <v>960 set</v>
      </c>
    </row>
    <row r="903" spans="1:3">
      <c r="A903" s="6" t="str">
        <f>INDEX(Table2[NAMA BARANG],MATCH(ROW()-1,Table2[//]))</f>
        <v>Garisan SO 7235 Heart Stationery 24cm Besi</v>
      </c>
      <c r="B903" s="7">
        <f>INDEX(Table2[TT],MATCH(ROW()-1,Table2[//]))</f>
        <v>2</v>
      </c>
      <c r="C903" s="8" t="str">
        <f>INDEX(Table2[KET],MATCH(ROW()-1,Table2[//]))</f>
        <v>2400 pc</v>
      </c>
    </row>
    <row r="904" spans="1:3">
      <c r="A904" s="6" t="str">
        <f>INDEX(Table2[NAMA BARANG],MATCH(ROW()-1,Table2[//]))</f>
        <v>Garisan UMPTN (50)</v>
      </c>
      <c r="B904" s="7">
        <f>INDEX(Table2[TT],MATCH(ROW()-1,Table2[//]))</f>
        <v>1</v>
      </c>
      <c r="C904" s="8" t="str">
        <f>INDEX(Table2[KET],MATCH(ROW()-1,Table2[//]))</f>
        <v>10000 pc</v>
      </c>
    </row>
    <row r="905" spans="1:3">
      <c r="A905" s="6" t="str">
        <f>INDEX(Table2[NAMA BARANG],MATCH(ROW()-1,Table2[//]))</f>
        <v>Garisan VC 084 30cm</v>
      </c>
      <c r="B905" s="7">
        <f>INDEX(Table2[TT],MATCH(ROW()-1,Table2[//]))</f>
        <v>9</v>
      </c>
      <c r="C905" s="8" t="str">
        <f>INDEX(Table2[KET],MATCH(ROW()-1,Table2[//]))</f>
        <v>960 PCS</v>
      </c>
    </row>
    <row r="906" spans="1:3">
      <c r="A906" s="6" t="str">
        <f>INDEX(Table2[NAMA BARANG],MATCH(ROW()-1,Table2[//]))</f>
        <v>Garisan XD 1516/ 15 cm lentur 1x36</v>
      </c>
      <c r="B906" s="7">
        <f>INDEX(Table2[TT],MATCH(ROW()-1,Table2[//]))</f>
        <v>10</v>
      </c>
      <c r="C906" s="8" t="str">
        <f>INDEX(Table2[KET],MATCH(ROW()-1,Table2[//]))</f>
        <v>80 box</v>
      </c>
    </row>
    <row r="907" spans="1:3">
      <c r="A907" s="6" t="str">
        <f>INDEX(Table2[NAMA BARANG],MATCH(ROW()-1,Table2[//]))</f>
        <v>Garisan XT 997 (1x60)</v>
      </c>
      <c r="B907" s="7">
        <f>INDEX(Table2[TT],MATCH(ROW()-1,Table2[//]))</f>
        <v>1</v>
      </c>
      <c r="C907" s="8" t="str">
        <f>INDEX(Table2[KET],MATCH(ROW()-1,Table2[//]))</f>
        <v>30 box</v>
      </c>
    </row>
    <row r="908" spans="1:3">
      <c r="A908" s="6" t="str">
        <f>INDEX(Table2[NAMA BARANG],MATCH(ROW()-1,Table2[//]))</f>
        <v>Garisan YS 2020</v>
      </c>
      <c r="B908" s="7">
        <f>INDEX(Table2[TT],MATCH(ROW()-1,Table2[//]))</f>
        <v>9</v>
      </c>
      <c r="C908" s="8" t="str">
        <f>INDEX(Table2[KET],MATCH(ROW()-1,Table2[//]))</f>
        <v>100 ls</v>
      </c>
    </row>
    <row r="909" spans="1:3">
      <c r="A909" s="6" t="str">
        <f>INDEX(Table2[NAMA BARANG],MATCH(ROW()-1,Table2[//]))</f>
        <v>Garisan YS 3030</v>
      </c>
      <c r="B909" s="7">
        <f>INDEX(Table2[TT],MATCH(ROW()-1,Table2[//]))</f>
        <v>4</v>
      </c>
      <c r="C909" s="8" t="str">
        <f>INDEX(Table2[KET],MATCH(ROW()-1,Table2[//]))</f>
        <v>100 ls</v>
      </c>
    </row>
    <row r="910" spans="1:3">
      <c r="A910" s="6" t="str">
        <f>INDEX(Table2[NAMA BARANG],MATCH(ROW()-1,Table2[//]))</f>
        <v>Gift Card HL-847 Kotak Gliter (250)</v>
      </c>
      <c r="B910" s="7">
        <f>INDEX(Table2[TT],MATCH(ROW()-1,Table2[//]))</f>
        <v>1</v>
      </c>
      <c r="C910" s="8" t="str">
        <f>INDEX(Table2[KET],MATCH(ROW()-1,Table2[//]))</f>
        <v>100 disp</v>
      </c>
    </row>
    <row r="911" spans="1:3">
      <c r="A911" s="6" t="str">
        <f>INDEX(Table2[NAMA BARANG],MATCH(ROW()-1,Table2[//]))</f>
        <v>Gk Hp Disney GT Hp 1</v>
      </c>
      <c r="B911" s="7">
        <f>INDEX(Table2[TT],MATCH(ROW()-1,Table2[//]))</f>
        <v>1</v>
      </c>
      <c r="C911" s="8" t="str">
        <f>INDEX(Table2[KET],MATCH(ROW()-1,Table2[//]))</f>
        <v>120 ls</v>
      </c>
    </row>
    <row r="912" spans="1:3">
      <c r="A912" s="6" t="str">
        <f>INDEX(Table2[NAMA BARANG],MATCH(ROW()-1,Table2[//]))</f>
        <v>Gliter 612 (8891)</v>
      </c>
      <c r="B912" s="7">
        <f>INDEX(Table2[TT],MATCH(ROW()-1,Table2[//]))</f>
        <v>9</v>
      </c>
      <c r="C912" s="8" t="str">
        <f>INDEX(Table2[KET],MATCH(ROW()-1,Table2[//]))</f>
        <v>288 pc</v>
      </c>
    </row>
    <row r="913" spans="1:3">
      <c r="A913" s="6" t="str">
        <f>INDEX(Table2[NAMA BARANG],MATCH(ROW()-1,Table2[//]))</f>
        <v>Gliter 806</v>
      </c>
      <c r="B913" s="7">
        <f>INDEX(Table2[TT],MATCH(ROW()-1,Table2[//]))</f>
        <v>4</v>
      </c>
      <c r="C913" s="8">
        <f>INDEX(Table2[KET],MATCH(ROW()-1,Table2[//]))</f>
        <v>288</v>
      </c>
    </row>
    <row r="914" spans="1:3">
      <c r="A914" s="6" t="str">
        <f>INDEX(Table2[NAMA BARANG],MATCH(ROW()-1,Table2[//]))</f>
        <v>Gliter 9106/ 9006</v>
      </c>
      <c r="B914" s="7">
        <f>INDEX(Table2[TT],MATCH(ROW()-1,Table2[//]))</f>
        <v>18</v>
      </c>
      <c r="C914" s="8" t="str">
        <f>INDEX(Table2[KET],MATCH(ROW()-1,Table2[//]))</f>
        <v>288 Renteng</v>
      </c>
    </row>
    <row r="915" spans="1:3">
      <c r="A915" s="6" t="str">
        <f>INDEX(Table2[NAMA BARANG],MATCH(ROW()-1,Table2[//]))</f>
        <v>Gliter CG 8891-2 silver</v>
      </c>
      <c r="B915" s="7">
        <f>INDEX(Table2[TT],MATCH(ROW()-1,Table2[//]))</f>
        <v>1</v>
      </c>
      <c r="C915" s="8" t="str">
        <f>INDEX(Table2[KET],MATCH(ROW()-1,Table2[//]))</f>
        <v>288 rtg</v>
      </c>
    </row>
    <row r="916" spans="1:3">
      <c r="A916" s="6" t="str">
        <f>INDEX(Table2[NAMA BARANG],MATCH(ROW()-1,Table2[//]))</f>
        <v>Gliter CG 8891-3 emas</v>
      </c>
      <c r="B916" s="7">
        <f>INDEX(Table2[TT],MATCH(ROW()-1,Table2[//]))</f>
        <v>1</v>
      </c>
      <c r="C916" s="8" t="str">
        <f>INDEX(Table2[KET],MATCH(ROW()-1,Table2[//]))</f>
        <v>288 rtg</v>
      </c>
    </row>
    <row r="917" spans="1:3">
      <c r="A917" s="6" t="str">
        <f>INDEX(Table2[NAMA BARANG],MATCH(ROW()-1,Table2[//]))</f>
        <v>Gliter G 816 metallik</v>
      </c>
      <c r="B917" s="7">
        <f>INDEX(Table2[TT],MATCH(ROW()-1,Table2[//]))</f>
        <v>5</v>
      </c>
      <c r="C917" s="8" t="str">
        <f>INDEX(Table2[KET],MATCH(ROW()-1,Table2[//]))</f>
        <v>288 pc</v>
      </c>
    </row>
    <row r="918" spans="1:3">
      <c r="A918" s="6" t="str">
        <f>INDEX(Table2[NAMA BARANG],MATCH(ROW()-1,Table2[//]))</f>
        <v>Gliter glue 8891-4</v>
      </c>
      <c r="B918" s="7">
        <f>INDEX(Table2[TT],MATCH(ROW()-1,Table2[//]))</f>
        <v>11</v>
      </c>
      <c r="C918" s="8">
        <f>INDEX(Table2[KET],MATCH(ROW()-1,Table2[//]))</f>
        <v>288</v>
      </c>
    </row>
    <row r="919" spans="1:3">
      <c r="A919" s="6" t="str">
        <f>INDEX(Table2[NAMA BARANG],MATCH(ROW()-1,Table2[//]))</f>
        <v>Gliter glue 8891-5</v>
      </c>
      <c r="B919" s="7">
        <f>INDEX(Table2[TT],MATCH(ROW()-1,Table2[//]))</f>
        <v>7</v>
      </c>
      <c r="C919" s="8" t="str">
        <f>INDEX(Table2[KET],MATCH(ROW()-1,Table2[//]))</f>
        <v>288 pc</v>
      </c>
    </row>
    <row r="920" spans="1:3">
      <c r="A920" s="6" t="str">
        <f>INDEX(Table2[NAMA BARANG],MATCH(ROW()-1,Table2[//]))</f>
        <v>Gliter glue 8891-6 (pelangi)</v>
      </c>
      <c r="B920" s="7">
        <f>INDEX(Table2[TT],MATCH(ROW()-1,Table2[//]))</f>
        <v>4</v>
      </c>
      <c r="C920" s="8">
        <f>INDEX(Table2[KET],MATCH(ROW()-1,Table2[//]))</f>
        <v>288</v>
      </c>
    </row>
    <row r="921" spans="1:3">
      <c r="A921" s="6" t="str">
        <f>INDEX(Table2[NAMA BARANG],MATCH(ROW()-1,Table2[//]))</f>
        <v>Gliter JBS 003(1)</v>
      </c>
      <c r="B921" s="7">
        <f>INDEX(Table2[TT],MATCH(ROW()-1,Table2[//]))</f>
        <v>1</v>
      </c>
      <c r="C921" s="8">
        <f>INDEX(Table2[KET],MATCH(ROW()-1,Table2[//]))</f>
        <v>288</v>
      </c>
    </row>
    <row r="922" spans="1:3">
      <c r="A922" s="6" t="str">
        <f>INDEX(Table2[NAMA BARANG],MATCH(ROW()-1,Table2[//]))</f>
        <v>Gliter JBS 004</v>
      </c>
      <c r="B922" s="7">
        <f>INDEX(Table2[TT],MATCH(ROW()-1,Table2[//]))</f>
        <v>1</v>
      </c>
      <c r="C922" s="8" t="str">
        <f>INDEX(Table2[KET],MATCH(ROW()-1,Table2[//]))</f>
        <v>288 renteng</v>
      </c>
    </row>
    <row r="923" spans="1:3">
      <c r="A923" s="6" t="str">
        <f>INDEX(Table2[NAMA BARANG],MATCH(ROW()-1,Table2[//]))</f>
        <v>Gliter metalik campur</v>
      </c>
      <c r="B923" s="7">
        <f>INDEX(Table2[TT],MATCH(ROW()-1,Table2[//]))</f>
        <v>8</v>
      </c>
      <c r="C923" s="8" t="str">
        <f>INDEX(Table2[KET],MATCH(ROW()-1,Table2[//]))</f>
        <v>288 renteng</v>
      </c>
    </row>
    <row r="924" spans="1:3">
      <c r="A924" s="6" t="str">
        <f>INDEX(Table2[NAMA BARANG],MATCH(ROW()-1,Table2[//]))</f>
        <v>Gliter polos</v>
      </c>
      <c r="B924" s="7">
        <f>INDEX(Table2[TT],MATCH(ROW()-1,Table2[//]))</f>
        <v>8</v>
      </c>
      <c r="C924" s="8">
        <f>INDEX(Table2[KET],MATCH(ROW()-1,Table2[//]))</f>
        <v>288</v>
      </c>
    </row>
    <row r="925" spans="1:3">
      <c r="A925" s="6" t="str">
        <f>INDEX(Table2[NAMA BARANG],MATCH(ROW()-1,Table2[//]))</f>
        <v>Gliter powder 15gr CC888</v>
      </c>
      <c r="B925" s="7">
        <f>INDEX(Table2[TT],MATCH(ROW()-1,Table2[//]))</f>
        <v>20</v>
      </c>
      <c r="C925" s="8" t="str">
        <f>INDEX(Table2[KET],MATCH(ROW()-1,Table2[//]))</f>
        <v>576 pc</v>
      </c>
    </row>
    <row r="926" spans="1:3">
      <c r="A926" s="6" t="str">
        <f>INDEX(Table2[NAMA BARANG],MATCH(ROW()-1,Table2[//]))</f>
        <v>Gliter PVC 12 (8891-7)</v>
      </c>
      <c r="B926" s="7">
        <f>INDEX(Table2[TT],MATCH(ROW()-1,Table2[//]))</f>
        <v>43</v>
      </c>
      <c r="C926" s="8" t="str">
        <f>INDEX(Table2[KET],MATCH(ROW()-1,Table2[//]))</f>
        <v>96 ls</v>
      </c>
    </row>
    <row r="927" spans="1:3">
      <c r="A927" s="6" t="str">
        <f>INDEX(Table2[NAMA BARANG],MATCH(ROW()-1,Table2[//]))</f>
        <v>Gliter tabung PHS</v>
      </c>
      <c r="B927" s="7">
        <f>INDEX(Table2[TT],MATCH(ROW()-1,Table2[//]))</f>
        <v>14</v>
      </c>
      <c r="C927" s="8">
        <f>INDEX(Table2[KET],MATCH(ROW()-1,Table2[//]))</f>
        <v>288</v>
      </c>
    </row>
    <row r="928" spans="1:3">
      <c r="A928" s="6" t="str">
        <f>INDEX(Table2[NAMA BARANG],MATCH(ROW()-1,Table2[//]))</f>
        <v>Glitter GF 32</v>
      </c>
      <c r="B928" s="7">
        <f>INDEX(Table2[TT],MATCH(ROW()-1,Table2[//]))</f>
        <v>31</v>
      </c>
      <c r="C928" s="8" t="str">
        <f>INDEX(Table2[KET],MATCH(ROW()-1,Table2[//]))</f>
        <v>96 pc</v>
      </c>
    </row>
    <row r="929" spans="1:3">
      <c r="A929" s="6" t="str">
        <f>INDEX(Table2[NAMA BARANG],MATCH(ROW()-1,Table2[//]))</f>
        <v>Gun Tacker S 2308</v>
      </c>
      <c r="B929" s="7">
        <f>INDEX(Table2[TT],MATCH(ROW()-1,Table2[//]))</f>
        <v>1</v>
      </c>
      <c r="C929" s="8" t="str">
        <f>INDEX(Table2[KET],MATCH(ROW()-1,Table2[//]))</f>
        <v>48 pc</v>
      </c>
    </row>
    <row r="930" spans="1:3">
      <c r="A930" s="6" t="str">
        <f>INDEX(Table2[NAMA BARANG],MATCH(ROW()-1,Table2[//]))</f>
        <v>Gunting 206j-1 cola</v>
      </c>
      <c r="B930" s="7">
        <f>INDEX(Table2[TT],MATCH(ROW()-1,Table2[//]))</f>
        <v>1</v>
      </c>
      <c r="C930" s="8" t="str">
        <f>INDEX(Table2[KET],MATCH(ROW()-1,Table2[//]))</f>
        <v>1200 pc</v>
      </c>
    </row>
    <row r="931" spans="1:3">
      <c r="A931" s="6" t="str">
        <f>INDEX(Table2[NAMA BARANG],MATCH(ROW()-1,Table2[//]))</f>
        <v>Gunting 206j-2 k mas</v>
      </c>
      <c r="B931" s="7">
        <f>INDEX(Table2[TT],MATCH(ROW()-1,Table2[//]))</f>
        <v>2</v>
      </c>
      <c r="C931" s="8" t="str">
        <f>INDEX(Table2[KET],MATCH(ROW()-1,Table2[//]))</f>
        <v>1200 pc</v>
      </c>
    </row>
    <row r="932" spans="1:3">
      <c r="A932" s="6" t="str">
        <f>INDEX(Table2[NAMA BARANG],MATCH(ROW()-1,Table2[//]))</f>
        <v>Gunting 304j-1 kecil</v>
      </c>
      <c r="B932" s="7">
        <f>INDEX(Table2[TT],MATCH(ROW()-1,Table2[//]))</f>
        <v>3</v>
      </c>
      <c r="C932" s="8" t="str">
        <f>INDEX(Table2[KET],MATCH(ROW()-1,Table2[//]))</f>
        <v>1200 pc</v>
      </c>
    </row>
    <row r="933" spans="1:3">
      <c r="A933" s="6" t="str">
        <f>INDEX(Table2[NAMA BARANG],MATCH(ROW()-1,Table2[//]))</f>
        <v>Gunting 304j-2 k mas</v>
      </c>
      <c r="B933" s="7">
        <f>INDEX(Table2[TT],MATCH(ROW()-1,Table2[//]))</f>
        <v>3</v>
      </c>
      <c r="C933" s="8" t="str">
        <f>INDEX(Table2[KET],MATCH(ROW()-1,Table2[//]))</f>
        <v>1200 pc</v>
      </c>
    </row>
    <row r="934" spans="1:3">
      <c r="A934" s="6" t="str">
        <f>INDEX(Table2[NAMA BARANG],MATCH(ROW()-1,Table2[//]))</f>
        <v>Gunting BBL 4401/ set 3</v>
      </c>
      <c r="B934" s="7">
        <f>INDEX(Table2[TT],MATCH(ROW()-1,Table2[//]))</f>
        <v>1</v>
      </c>
      <c r="C934" s="8">
        <f>INDEX(Table2[KET],MATCH(ROW()-1,Table2[//]))</f>
        <v>0</v>
      </c>
    </row>
    <row r="935" spans="1:3">
      <c r="A935" s="6" t="str">
        <f>INDEX(Table2[NAMA BARANG],MATCH(ROW()-1,Table2[//]))</f>
        <v>Gunting Davis DuL (6)</v>
      </c>
      <c r="B935" s="7">
        <f>INDEX(Table2[TT],MATCH(ROW()-1,Table2[//]))</f>
        <v>3</v>
      </c>
      <c r="C935" s="8" t="str">
        <f>INDEX(Table2[KET],MATCH(ROW()-1,Table2[//]))</f>
        <v>50 ls</v>
      </c>
    </row>
    <row r="936" spans="1:3">
      <c r="A936" s="6" t="str">
        <f>INDEX(Table2[NAMA BARANG],MATCH(ROW()-1,Table2[//]))</f>
        <v>Gunting Davis DuM (5)</v>
      </c>
      <c r="B936" s="7">
        <f>INDEX(Table2[TT],MATCH(ROW()-1,Table2[//]))</f>
        <v>2</v>
      </c>
      <c r="C936" s="8" t="str">
        <f>INDEX(Table2[KET],MATCH(ROW()-1,Table2[//]))</f>
        <v>50 ls</v>
      </c>
    </row>
    <row r="937" spans="1:3">
      <c r="A937" s="6" t="str">
        <f>INDEX(Table2[NAMA BARANG],MATCH(ROW()-1,Table2[//]))</f>
        <v>Gunting HT 707 T</v>
      </c>
      <c r="B937" s="7">
        <f>INDEX(Table2[TT],MATCH(ROW()-1,Table2[//]))</f>
        <v>2</v>
      </c>
      <c r="C937" s="8" t="str">
        <f>INDEX(Table2[KET],MATCH(ROW()-1,Table2[//]))</f>
        <v>30 ls</v>
      </c>
    </row>
    <row r="938" spans="1:3">
      <c r="A938" s="6" t="str">
        <f>INDEX(Table2[NAMA BARANG],MATCH(ROW()-1,Table2[//]))</f>
        <v>Gunting Ideal K 100</v>
      </c>
      <c r="B938" s="7">
        <f>INDEX(Table2[TT],MATCH(ROW()-1,Table2[//]))</f>
        <v>8</v>
      </c>
      <c r="C938" s="8" t="str">
        <f>INDEX(Table2[KET],MATCH(ROW()-1,Table2[//]))</f>
        <v>48 ls</v>
      </c>
    </row>
    <row r="939" spans="1:3">
      <c r="A939" s="6" t="str">
        <f>INDEX(Table2[NAMA BARANG],MATCH(ROW()-1,Table2[//]))</f>
        <v>Gunting Ideal K 200</v>
      </c>
      <c r="B939" s="7">
        <f>INDEX(Table2[TT],MATCH(ROW()-1,Table2[//]))</f>
        <v>14</v>
      </c>
      <c r="C939" s="8" t="str">
        <f>INDEX(Table2[KET],MATCH(ROW()-1,Table2[//]))</f>
        <v>48 ls</v>
      </c>
    </row>
    <row r="940" spans="1:3">
      <c r="A940" s="6" t="str">
        <f>INDEX(Table2[NAMA BARANG],MATCH(ROW()-1,Table2[//]))</f>
        <v>Gunting Ideal K 400</v>
      </c>
      <c r="B940" s="7">
        <f>INDEX(Table2[TT],MATCH(ROW()-1,Table2[//]))</f>
        <v>4</v>
      </c>
      <c r="C940" s="8" t="str">
        <f>INDEX(Table2[KET],MATCH(ROW()-1,Table2[//]))</f>
        <v>24 ls</v>
      </c>
    </row>
    <row r="941" spans="1:3">
      <c r="A941" s="6" t="str">
        <f>INDEX(Table2[NAMA BARANG],MATCH(ROW()-1,Table2[//]))</f>
        <v>Gunting Infico SC 100 blk</v>
      </c>
      <c r="B941" s="7">
        <f>INDEX(Table2[TT],MATCH(ROW()-1,Table2[//]))</f>
        <v>4</v>
      </c>
      <c r="C941" s="8" t="str">
        <f>INDEX(Table2[KET],MATCH(ROW()-1,Table2[//]))</f>
        <v>30 ls</v>
      </c>
    </row>
    <row r="942" spans="1:3">
      <c r="A942" s="6" t="str">
        <f>INDEX(Table2[NAMA BARANG],MATCH(ROW()-1,Table2[//]))</f>
        <v>Gunting Infico SC 40</v>
      </c>
      <c r="B942" s="7">
        <f>INDEX(Table2[TT],MATCH(ROW()-1,Table2[//]))</f>
        <v>7</v>
      </c>
      <c r="C942" s="8" t="str">
        <f>INDEX(Table2[KET],MATCH(ROW()-1,Table2[//]))</f>
        <v>40 ls</v>
      </c>
    </row>
    <row r="943" spans="1:3">
      <c r="A943" s="6" t="str">
        <f>INDEX(Table2[NAMA BARANG],MATCH(ROW()-1,Table2[//]))</f>
        <v>Gunting Infico SC 50</v>
      </c>
      <c r="B943" s="7">
        <f>INDEX(Table2[TT],MATCH(ROW()-1,Table2[//]))</f>
        <v>14</v>
      </c>
      <c r="C943" s="8" t="str">
        <f>INDEX(Table2[KET],MATCH(ROW()-1,Table2[//]))</f>
        <v>40 ls</v>
      </c>
    </row>
    <row r="944" spans="1:3">
      <c r="A944" s="6" t="str">
        <f>INDEX(Table2[NAMA BARANG],MATCH(ROW()-1,Table2[//]))</f>
        <v>Gunting Junior J 400</v>
      </c>
      <c r="B944" s="7">
        <f>INDEX(Table2[TT],MATCH(ROW()-1,Table2[//]))</f>
        <v>3</v>
      </c>
      <c r="C944" s="8" t="str">
        <f>INDEX(Table2[KET],MATCH(ROW()-1,Table2[//]))</f>
        <v>24 ls</v>
      </c>
    </row>
    <row r="945" spans="1:3">
      <c r="A945" s="6" t="str">
        <f>INDEX(Table2[NAMA BARANG],MATCH(ROW()-1,Table2[//]))</f>
        <v>Gunting Junior J100</v>
      </c>
      <c r="B945" s="7">
        <f>INDEX(Table2[TT],MATCH(ROW()-1,Table2[//]))</f>
        <v>5</v>
      </c>
      <c r="C945" s="8" t="str">
        <f>INDEX(Table2[KET],MATCH(ROW()-1,Table2[//]))</f>
        <v>48 ls</v>
      </c>
    </row>
    <row r="946" spans="1:3">
      <c r="A946" s="6" t="str">
        <f>INDEX(Table2[NAMA BARANG],MATCH(ROW()-1,Table2[//]))</f>
        <v>Gunting Junior J200</v>
      </c>
      <c r="B946" s="7">
        <f>INDEX(Table2[TT],MATCH(ROW()-1,Table2[//]))</f>
        <v>4</v>
      </c>
      <c r="C946" s="8" t="str">
        <f>INDEX(Table2[KET],MATCH(ROW()-1,Table2[//]))</f>
        <v>48 ls</v>
      </c>
    </row>
    <row r="947" spans="1:3">
      <c r="A947" s="6" t="str">
        <f>INDEX(Table2[NAMA BARANG],MATCH(ROW()-1,Table2[//]))</f>
        <v>Gunting Junior J500</v>
      </c>
      <c r="B947" s="7">
        <f>INDEX(Table2[TT],MATCH(ROW()-1,Table2[//]))</f>
        <v>1</v>
      </c>
      <c r="C947" s="8" t="str">
        <f>INDEX(Table2[KET],MATCH(ROW()-1,Table2[//]))</f>
        <v>20 ls</v>
      </c>
    </row>
    <row r="948" spans="1:3">
      <c r="A948" s="6" t="str">
        <f>INDEX(Table2[NAMA BARANG],MATCH(ROW()-1,Table2[//]))</f>
        <v>Gunting Kaibo</v>
      </c>
      <c r="B948" s="7">
        <f>INDEX(Table2[TT],MATCH(ROW()-1,Table2[//]))</f>
        <v>3</v>
      </c>
      <c r="C948" s="8">
        <f>INDEX(Table2[KET],MATCH(ROW()-1,Table2[//]))</f>
        <v>0</v>
      </c>
    </row>
    <row r="949" spans="1:3">
      <c r="A949" s="6" t="str">
        <f>INDEX(Table2[NAMA BARANG],MATCH(ROW()-1,Table2[//]))</f>
        <v>Gunting KS-C 401 BC (4 pc)</v>
      </c>
      <c r="B949" s="7">
        <f>INDEX(Table2[TT],MATCH(ROW()-1,Table2[//]))</f>
        <v>4</v>
      </c>
      <c r="C949" s="8" t="str">
        <f>INDEX(Table2[KET],MATCH(ROW()-1,Table2[//]))</f>
        <v>12 box</v>
      </c>
    </row>
    <row r="950" spans="1:3">
      <c r="A950" s="6" t="str">
        <f>INDEX(Table2[NAMA BARANG],MATCH(ROW()-1,Table2[//]))</f>
        <v>Gunting kuku 777 H 211 B</v>
      </c>
      <c r="B950" s="7">
        <f>INDEX(Table2[TT],MATCH(ROW()-1,Table2[//]))</f>
        <v>43</v>
      </c>
      <c r="C950" s="8" t="str">
        <f>INDEX(Table2[KET],MATCH(ROW()-1,Table2[//]))</f>
        <v>50 ls</v>
      </c>
    </row>
    <row r="951" spans="1:3">
      <c r="A951" s="6" t="str">
        <f>INDEX(Table2[NAMA BARANG],MATCH(ROW()-1,Table2[//]))</f>
        <v>Gunting Kuku 9 macam</v>
      </c>
      <c r="B951" s="7">
        <f>INDEX(Table2[TT],MATCH(ROW()-1,Table2[//]))</f>
        <v>1</v>
      </c>
      <c r="C951" s="8" t="str">
        <f>INDEX(Table2[KET],MATCH(ROW()-1,Table2[//]))</f>
        <v>100 ls</v>
      </c>
    </row>
    <row r="952" spans="1:3">
      <c r="A952" s="6" t="str">
        <f>INDEX(Table2[NAMA BARANG],MATCH(ROW()-1,Table2[//]))</f>
        <v>Gunting Kuku gum 010</v>
      </c>
      <c r="B952" s="7">
        <f>INDEX(Table2[TT],MATCH(ROW()-1,Table2[//]))</f>
        <v>4</v>
      </c>
      <c r="C952" s="8" t="str">
        <f>INDEX(Table2[KET],MATCH(ROW()-1,Table2[//]))</f>
        <v>720 pc</v>
      </c>
    </row>
    <row r="953" spans="1:3">
      <c r="A953" s="6" t="str">
        <f>INDEX(Table2[NAMA BARANG],MATCH(ROW()-1,Table2[//]))</f>
        <v>Gunting Kuku polos 602</v>
      </c>
      <c r="B953" s="7">
        <f>INDEX(Table2[TT],MATCH(ROW()-1,Table2[//]))</f>
        <v>3</v>
      </c>
      <c r="C953" s="8" t="str">
        <f>INDEX(Table2[KET],MATCH(ROW()-1,Table2[//]))</f>
        <v>100 ls</v>
      </c>
    </row>
    <row r="954" spans="1:3">
      <c r="A954" s="6" t="str">
        <f>INDEX(Table2[NAMA BARANG],MATCH(ROW()-1,Table2[//]))</f>
        <v>Gunting Kuku Van Art F1</v>
      </c>
      <c r="B954" s="7">
        <f>INDEX(Table2[TT],MATCH(ROW()-1,Table2[//]))</f>
        <v>17</v>
      </c>
      <c r="C954" s="8" t="str">
        <f>INDEX(Table2[KET],MATCH(ROW()-1,Table2[//]))</f>
        <v>100 ls</v>
      </c>
    </row>
    <row r="955" spans="1:3">
      <c r="A955" s="6" t="str">
        <f>INDEX(Table2[NAMA BARANG],MATCH(ROW()-1,Table2[//]))</f>
        <v>Gunting Kuku Van Art F2</v>
      </c>
      <c r="B955" s="7">
        <f>INDEX(Table2[TT],MATCH(ROW()-1,Table2[//]))</f>
        <v>15</v>
      </c>
      <c r="C955" s="8" t="str">
        <f>INDEX(Table2[KET],MATCH(ROW()-1,Table2[//]))</f>
        <v>100 ls</v>
      </c>
    </row>
    <row r="956" spans="1:3">
      <c r="A956" s="6" t="str">
        <f>INDEX(Table2[NAMA BARANG],MATCH(ROW()-1,Table2[//]))</f>
        <v>Gunting Kuku Van Art F3</v>
      </c>
      <c r="B956" s="7">
        <f>INDEX(Table2[TT],MATCH(ROW()-1,Table2[//]))</f>
        <v>15</v>
      </c>
      <c r="C956" s="8" t="str">
        <f>INDEX(Table2[KET],MATCH(ROW()-1,Table2[//]))</f>
        <v>100 ls</v>
      </c>
    </row>
    <row r="957" spans="1:3">
      <c r="A957" s="6" t="str">
        <f>INDEX(Table2[NAMA BARANG],MATCH(ROW()-1,Table2[//]))</f>
        <v>Gunting Kuku Van Art F4</v>
      </c>
      <c r="B957" s="7">
        <f>INDEX(Table2[TT],MATCH(ROW()-1,Table2[//]))</f>
        <v>14</v>
      </c>
      <c r="C957" s="8" t="str">
        <f>INDEX(Table2[KET],MATCH(ROW()-1,Table2[//]))</f>
        <v>100 ls</v>
      </c>
    </row>
    <row r="958" spans="1:3">
      <c r="A958" s="6" t="str">
        <f>INDEX(Table2[NAMA BARANG],MATCH(ROW()-1,Table2[//]))</f>
        <v>Gunting Kuku Vanco GK 605  (3)/ GK 607 (1)</v>
      </c>
      <c r="B958" s="7">
        <f>INDEX(Table2[TT],MATCH(ROW()-1,Table2[//]))</f>
        <v>5</v>
      </c>
      <c r="C958" s="8" t="str">
        <f>INDEX(Table2[KET],MATCH(ROW()-1,Table2[//]))</f>
        <v>50 ls</v>
      </c>
    </row>
    <row r="959" spans="1:3">
      <c r="A959" s="6" t="str">
        <f>INDEX(Table2[NAMA BARANG],MATCH(ROW()-1,Table2[//]))</f>
        <v>Gunting lipat Besar (L)</v>
      </c>
      <c r="B959" s="7">
        <f>INDEX(Table2[TT],MATCH(ROW()-1,Table2[//]))</f>
        <v>4</v>
      </c>
      <c r="C959" s="8" t="str">
        <f>INDEX(Table2[KET],MATCH(ROW()-1,Table2[//]))</f>
        <v>50 ls</v>
      </c>
    </row>
    <row r="960" spans="1:3">
      <c r="A960" s="6" t="str">
        <f>INDEX(Table2[NAMA BARANG],MATCH(ROW()-1,Table2[//]))</f>
        <v>Gunting lipat ht S</v>
      </c>
      <c r="B960" s="7">
        <f>INDEX(Table2[TT],MATCH(ROW()-1,Table2[//]))</f>
        <v>9</v>
      </c>
      <c r="C960" s="8" t="str">
        <f>INDEX(Table2[KET],MATCH(ROW()-1,Table2[//]))</f>
        <v>100 ls</v>
      </c>
    </row>
    <row r="961" spans="1:3">
      <c r="A961" s="6" t="str">
        <f>INDEX(Table2[NAMA BARANG],MATCH(ROW()-1,Table2[//]))</f>
        <v>Gunting lipat M</v>
      </c>
      <c r="B961" s="7">
        <f>INDEX(Table2[TT],MATCH(ROW()-1,Table2[//]))</f>
        <v>4</v>
      </c>
      <c r="C961" s="8" t="str">
        <f>INDEX(Table2[KET],MATCH(ROW()-1,Table2[//]))</f>
        <v>100 ls</v>
      </c>
    </row>
    <row r="962" spans="1:3">
      <c r="A962" s="6" t="str">
        <f>INDEX(Table2[NAMA BARANG],MATCH(ROW()-1,Table2[//]))</f>
        <v>Gunting prima SS-01</v>
      </c>
      <c r="B962" s="7">
        <f>INDEX(Table2[TT],MATCH(ROW()-1,Table2[//]))</f>
        <v>3</v>
      </c>
      <c r="C962" s="8" t="str">
        <f>INDEX(Table2[KET],MATCH(ROW()-1,Table2[//]))</f>
        <v>60 ls</v>
      </c>
    </row>
    <row r="963" spans="1:3">
      <c r="A963" s="6" t="str">
        <f>INDEX(Table2[NAMA BARANG],MATCH(ROW()-1,Table2[//]))</f>
        <v>Gunting Rambut T 826</v>
      </c>
      <c r="B963" s="7">
        <f>INDEX(Table2[TT],MATCH(ROW()-1,Table2[//]))</f>
        <v>6</v>
      </c>
      <c r="C963" s="8" t="str">
        <f>INDEX(Table2[KET],MATCH(ROW()-1,Table2[//]))</f>
        <v>600 pc</v>
      </c>
    </row>
    <row r="964" spans="1:3">
      <c r="A964" s="6" t="str">
        <f>INDEX(Table2[NAMA BARANG],MATCH(ROW()-1,Table2[//]))</f>
        <v>Gunting Rambut TG 690</v>
      </c>
      <c r="B964" s="7">
        <f>INDEX(Table2[TT],MATCH(ROW()-1,Table2[//]))</f>
        <v>1</v>
      </c>
      <c r="C964" s="8" t="str">
        <f>INDEX(Table2[KET],MATCH(ROW()-1,Table2[//]))</f>
        <v>600 pc</v>
      </c>
    </row>
    <row r="965" spans="1:3">
      <c r="A965" s="6" t="str">
        <f>INDEX(Table2[NAMA BARANG],MATCH(ROW()-1,Table2[//]))</f>
        <v>Gunting SC 165</v>
      </c>
      <c r="B965" s="7">
        <f>INDEX(Table2[TT],MATCH(ROW()-1,Table2[//]))</f>
        <v>6</v>
      </c>
      <c r="C965" s="8" t="str">
        <f>INDEX(Table2[KET],MATCH(ROW()-1,Table2[//]))</f>
        <v>20 ls</v>
      </c>
    </row>
    <row r="966" spans="1:3">
      <c r="A966" s="6" t="str">
        <f>INDEX(Table2[NAMA BARANG],MATCH(ROW()-1,Table2[//]))</f>
        <v>Gunting set SC-826</v>
      </c>
      <c r="B966" s="7">
        <f>INDEX(Table2[TT],MATCH(ROW()-1,Table2[//]))</f>
        <v>5</v>
      </c>
      <c r="C966" s="8" t="str">
        <f>INDEX(Table2[KET],MATCH(ROW()-1,Table2[//]))</f>
        <v>816 pc</v>
      </c>
    </row>
    <row r="967" spans="1:3">
      <c r="A967" s="6" t="str">
        <f>INDEX(Table2[NAMA BARANG],MATCH(ROW()-1,Table2[//]))</f>
        <v>Gunting SH-2302 plst mini 1x52</v>
      </c>
      <c r="B967" s="7">
        <f>INDEX(Table2[TT],MATCH(ROW()-1,Table2[//]))</f>
        <v>5</v>
      </c>
      <c r="C967" s="8" t="str">
        <f>INDEX(Table2[KET],MATCH(ROW()-1,Table2[//]))</f>
        <v>12 box</v>
      </c>
    </row>
    <row r="968" spans="1:3">
      <c r="A968" s="6" t="str">
        <f>INDEX(Table2[NAMA BARANG],MATCH(ROW()-1,Table2[//]))</f>
        <v>Gunting sister MFL mix</v>
      </c>
      <c r="B968" s="7">
        <f>INDEX(Table2[TT],MATCH(ROW()-1,Table2[//]))</f>
        <v>5</v>
      </c>
      <c r="C968" s="8" t="str">
        <f>INDEX(Table2[KET],MATCH(ROW()-1,Table2[//]))</f>
        <v>20 ls</v>
      </c>
    </row>
    <row r="969" spans="1:3">
      <c r="A969" s="6" t="str">
        <f>INDEX(Table2[NAMA BARANG],MATCH(ROW()-1,Table2[//]))</f>
        <v>Gunting sister MFM</v>
      </c>
      <c r="B969" s="7">
        <f>INDEX(Table2[TT],MATCH(ROW()-1,Table2[//]))</f>
        <v>1</v>
      </c>
      <c r="C969" s="8" t="str">
        <f>INDEX(Table2[KET],MATCH(ROW()-1,Table2[//]))</f>
        <v>30 ls</v>
      </c>
    </row>
    <row r="970" spans="1:3">
      <c r="A970" s="6" t="str">
        <f>INDEX(Table2[NAMA BARANG],MATCH(ROW()-1,Table2[//]))</f>
        <v>Gunting SPM mix</v>
      </c>
      <c r="B970" s="7">
        <f>INDEX(Table2[TT],MATCH(ROW()-1,Table2[//]))</f>
        <v>6</v>
      </c>
      <c r="C970" s="8" t="str">
        <f>INDEX(Table2[KET],MATCH(ROW()-1,Table2[//]))</f>
        <v>60 ls</v>
      </c>
    </row>
    <row r="971" spans="1:3">
      <c r="A971" s="6" t="str">
        <f>INDEX(Table2[NAMA BARANG],MATCH(ROW()-1,Table2[//]))</f>
        <v>Gunting Trend LL (ATAS)</v>
      </c>
      <c r="B971" s="7">
        <f>INDEX(Table2[TT],MATCH(ROW()-1,Table2[//]))</f>
        <v>6</v>
      </c>
      <c r="C971" s="8" t="str">
        <f>INDEX(Table2[KET],MATCH(ROW()-1,Table2[//]))</f>
        <v>60 ls</v>
      </c>
    </row>
    <row r="972" spans="1:3">
      <c r="A972" s="6" t="str">
        <f>INDEX(Table2[NAMA BARANG],MATCH(ROW()-1,Table2[//]))</f>
        <v>Gunting Trend MM</v>
      </c>
      <c r="B972" s="7">
        <f>INDEX(Table2[TT],MATCH(ROW()-1,Table2[//]))</f>
        <v>1</v>
      </c>
      <c r="C972" s="8" t="str">
        <f>INDEX(Table2[KET],MATCH(ROW()-1,Table2[//]))</f>
        <v>60 ls</v>
      </c>
    </row>
    <row r="973" spans="1:3">
      <c r="A973" s="6" t="str">
        <f>INDEX(Table2[NAMA BARANG],MATCH(ROW()-1,Table2[//]))</f>
        <v>Gunting Trend SS</v>
      </c>
      <c r="B973" s="7">
        <f>INDEX(Table2[TT],MATCH(ROW()-1,Table2[//]))</f>
        <v>25</v>
      </c>
      <c r="C973" s="8" t="str">
        <f>INDEX(Table2[KET],MATCH(ROW()-1,Table2[//]))</f>
        <v>60 ls</v>
      </c>
    </row>
    <row r="974" spans="1:3">
      <c r="A974" s="6" t="str">
        <f>INDEX(Table2[NAMA BARANG],MATCH(ROW()-1,Table2[//]))</f>
        <v xml:space="preserve">Gunting Trend XL </v>
      </c>
      <c r="B974" s="7">
        <f>INDEX(Table2[TT],MATCH(ROW()-1,Table2[//]))</f>
        <v>1</v>
      </c>
      <c r="C974" s="8" t="str">
        <f>INDEX(Table2[KET],MATCH(ROW()-1,Table2[//]))</f>
        <v>40 ls</v>
      </c>
    </row>
    <row r="975" spans="1:3">
      <c r="A975" s="6" t="str">
        <f>INDEX(Table2[NAMA BARANG],MATCH(ROW()-1,Table2[//]))</f>
        <v>Hand Counter Compas 999</v>
      </c>
      <c r="B975" s="7">
        <f>INDEX(Table2[TT],MATCH(ROW()-1,Table2[//]))</f>
        <v>1</v>
      </c>
      <c r="C975" s="8" t="str">
        <f>INDEX(Table2[KET],MATCH(ROW()-1,Table2[//]))</f>
        <v>240 pc</v>
      </c>
    </row>
    <row r="976" spans="1:3">
      <c r="A976" s="6" t="str">
        <f>INDEX(Table2[NAMA BARANG],MATCH(ROW()-1,Table2[//]))</f>
        <v>ID Card 612 (24)/ + Tali(24) B</v>
      </c>
      <c r="B976" s="7">
        <f>INDEX(Table2[TT],MATCH(ROW()-1,Table2[//]))</f>
        <v>44</v>
      </c>
      <c r="C976" s="8">
        <f>INDEX(Table2[KET],MATCH(ROW()-1,Table2[//]))</f>
        <v>2000</v>
      </c>
    </row>
    <row r="977" spans="1:3">
      <c r="A977" s="6" t="str">
        <f>INDEX(Table2[NAMA BARANG],MATCH(ROW()-1,Table2[//]))</f>
        <v>ID Card 612 (24)/ + Tali(24) Biru Tua</v>
      </c>
      <c r="B977" s="7">
        <f>INDEX(Table2[TT],MATCH(ROW()-1,Table2[//]))</f>
        <v>43</v>
      </c>
      <c r="C977" s="8">
        <f>INDEX(Table2[KET],MATCH(ROW()-1,Table2[//]))</f>
        <v>2000</v>
      </c>
    </row>
    <row r="978" spans="1:3">
      <c r="A978" s="6" t="str">
        <f>INDEX(Table2[NAMA BARANG],MATCH(ROW()-1,Table2[//]))</f>
        <v>ID Card 612 (24)/ + Tali(24) K</v>
      </c>
      <c r="B978" s="7">
        <f>INDEX(Table2[TT],MATCH(ROW()-1,Table2[//]))</f>
        <v>45</v>
      </c>
      <c r="C978" s="8">
        <f>INDEX(Table2[KET],MATCH(ROW()-1,Table2[//]))</f>
        <v>2000</v>
      </c>
    </row>
    <row r="979" spans="1:3">
      <c r="A979" s="6" t="str">
        <f>INDEX(Table2[NAMA BARANG],MATCH(ROW()-1,Table2[//]))</f>
        <v>ID Card 612 (24)/ + Tali(24) M</v>
      </c>
      <c r="B979" s="7">
        <f>INDEX(Table2[TT],MATCH(ROW()-1,Table2[//]))</f>
        <v>47</v>
      </c>
      <c r="C979" s="8">
        <f>INDEX(Table2[KET],MATCH(ROW()-1,Table2[//]))</f>
        <v>2000</v>
      </c>
    </row>
    <row r="980" spans="1:3">
      <c r="A980" s="6" t="str">
        <f>INDEX(Table2[NAMA BARANG],MATCH(ROW()-1,Table2[//]))</f>
        <v>ID Card 612 (24)/ + Tali(24) Orange</v>
      </c>
      <c r="B980" s="7">
        <f>INDEX(Table2[TT],MATCH(ROW()-1,Table2[//]))</f>
        <v>45</v>
      </c>
      <c r="C980" s="8">
        <f>INDEX(Table2[KET],MATCH(ROW()-1,Table2[//]))</f>
        <v>2000</v>
      </c>
    </row>
    <row r="981" spans="1:3">
      <c r="A981" s="6" t="str">
        <f>INDEX(Table2[NAMA BARANG],MATCH(ROW()-1,Table2[//]))</f>
        <v>ID Card 612 (24)/ + Tali(24) Pink</v>
      </c>
      <c r="B981" s="7">
        <f>INDEX(Table2[TT],MATCH(ROW()-1,Table2[//]))</f>
        <v>46</v>
      </c>
      <c r="C981" s="8">
        <f>INDEX(Table2[KET],MATCH(ROW()-1,Table2[//]))</f>
        <v>2000</v>
      </c>
    </row>
    <row r="982" spans="1:3">
      <c r="A982" s="6" t="str">
        <f>INDEX(Table2[NAMA BARANG],MATCH(ROW()-1,Table2[//]))</f>
        <v>ID card A1</v>
      </c>
      <c r="B982" s="7">
        <f>INDEX(Table2[TT],MATCH(ROW()-1,Table2[//]))</f>
        <v>2</v>
      </c>
      <c r="C982" s="8">
        <f>INDEX(Table2[KET],MATCH(ROW()-1,Table2[//]))</f>
        <v>8000</v>
      </c>
    </row>
    <row r="983" spans="1:3">
      <c r="A983" s="6" t="str">
        <f>INDEX(Table2[NAMA BARANG],MATCH(ROW()-1,Table2[//]))</f>
        <v>ID card A1 amanda</v>
      </c>
      <c r="B983" s="7">
        <f>INDEX(Table2[TT],MATCH(ROW()-1,Table2[//]))</f>
        <v>3</v>
      </c>
      <c r="C983" s="8" t="str">
        <f>INDEX(Table2[KET],MATCH(ROW()-1,Table2[//]))</f>
        <v>6000 pc</v>
      </c>
    </row>
    <row r="984" spans="1:3">
      <c r="A984" s="6" t="str">
        <f>INDEX(Table2[NAMA BARANG],MATCH(ROW()-1,Table2[//]))</f>
        <v>ID Card B4 (GADING)</v>
      </c>
      <c r="B984" s="7">
        <f>INDEX(Table2[TT],MATCH(ROW()-1,Table2[//]))</f>
        <v>4</v>
      </c>
      <c r="C984" s="8" t="str">
        <f>INDEX(Table2[KET],MATCH(ROW()-1,Table2[//]))</f>
        <v>3500 pc</v>
      </c>
    </row>
    <row r="985" spans="1:3">
      <c r="A985" s="6" t="str">
        <f>INDEX(Table2[NAMA BARANG],MATCH(ROW()-1,Table2[//]))</f>
        <v>ID card JBS 107 biru</v>
      </c>
      <c r="B985" s="7">
        <f>INDEX(Table2[TT],MATCH(ROW()-1,Table2[//]))</f>
        <v>2</v>
      </c>
      <c r="C985" s="8" t="str">
        <f>INDEX(Table2[KET],MATCH(ROW()-1,Table2[//]))</f>
        <v>3000 pc</v>
      </c>
    </row>
    <row r="986" spans="1:3">
      <c r="A986" s="6" t="str">
        <f>INDEX(Table2[NAMA BARANG],MATCH(ROW()-1,Table2[//]))</f>
        <v>ID Card nama CD 008 lurus B</v>
      </c>
      <c r="B986" s="7">
        <f>INDEX(Table2[TT],MATCH(ROW()-1,Table2[//]))</f>
        <v>15</v>
      </c>
      <c r="C986" s="8">
        <f>INDEX(Table2[KET],MATCH(ROW()-1,Table2[//]))</f>
        <v>3000</v>
      </c>
    </row>
    <row r="987" spans="1:3">
      <c r="A987" s="6" t="str">
        <f>INDEX(Table2[NAMA BARANG],MATCH(ROW()-1,Table2[//]))</f>
        <v>ID Card nama CD 008 lurus M</v>
      </c>
      <c r="B987" s="7">
        <f>INDEX(Table2[TT],MATCH(ROW()-1,Table2[//]))</f>
        <v>1</v>
      </c>
      <c r="C987" s="8">
        <f>INDEX(Table2[KET],MATCH(ROW()-1,Table2[//]))</f>
        <v>3000</v>
      </c>
    </row>
    <row r="988" spans="1:3">
      <c r="A988" s="6" t="str">
        <f>INDEX(Table2[NAMA BARANG],MATCH(ROW()-1,Table2[//]))</f>
        <v>ID Card yoyo Transparant white</v>
      </c>
      <c r="B988" s="7">
        <f>INDEX(Table2[TT],MATCH(ROW()-1,Table2[//]))</f>
        <v>7</v>
      </c>
      <c r="C988" s="8" t="str">
        <f>INDEX(Table2[KET],MATCH(ROW()-1,Table2[//]))</f>
        <v>2000 pc</v>
      </c>
    </row>
    <row r="989" spans="1:3">
      <c r="A989" s="6" t="str">
        <f>INDEX(Table2[NAMA BARANG],MATCH(ROW()-1,Table2[//]))</f>
        <v>Isi Bensia ZC 201</v>
      </c>
      <c r="B989" s="7">
        <f>INDEX(Table2[TT],MATCH(ROW()-1,Table2[//]))</f>
        <v>2</v>
      </c>
      <c r="C989" s="8" t="str">
        <f>INDEX(Table2[KET],MATCH(ROW()-1,Table2[//]))</f>
        <v>1800 pc</v>
      </c>
    </row>
    <row r="990" spans="1:3">
      <c r="A990" s="6" t="str">
        <f>INDEX(Table2[NAMA BARANG],MATCH(ROW()-1,Table2[//]))</f>
        <v>Isi Cross Lepasan (H-06)</v>
      </c>
      <c r="B990" s="7">
        <f>INDEX(Table2[TT],MATCH(ROW()-1,Table2[//]))</f>
        <v>2</v>
      </c>
      <c r="C990" s="8" t="str">
        <f>INDEX(Table2[KET],MATCH(ROW()-1,Table2[//]))</f>
        <v>10000 pc</v>
      </c>
    </row>
    <row r="991" spans="1:3">
      <c r="A991" s="6" t="str">
        <f>INDEX(Table2[NAMA BARANG],MATCH(ROW()-1,Table2[//]))</f>
        <v>Isi Cross unicorn</v>
      </c>
      <c r="B991" s="7">
        <f>INDEX(Table2[TT],MATCH(ROW()-1,Table2[//]))</f>
        <v>1</v>
      </c>
      <c r="C991" s="8" t="str">
        <f>INDEX(Table2[KET],MATCH(ROW()-1,Table2[//]))</f>
        <v>200 ls</v>
      </c>
    </row>
    <row r="992" spans="1:3">
      <c r="A992" s="6" t="str">
        <f>INDEX(Table2[NAMA BARANG],MATCH(ROW()-1,Table2[//]))</f>
        <v>Isi gel 1.0 TC 308 ht</v>
      </c>
      <c r="B992" s="7">
        <f>INDEX(Table2[TT],MATCH(ROW()-1,Table2[//]))</f>
        <v>4</v>
      </c>
      <c r="C992" s="8" t="str">
        <f>INDEX(Table2[KET],MATCH(ROW()-1,Table2[//]))</f>
        <v>80 PAK</v>
      </c>
    </row>
    <row r="993" spans="1:3">
      <c r="A993" s="6" t="str">
        <f>INDEX(Table2[NAMA BARANG],MATCH(ROW()-1,Table2[//]))</f>
        <v>Isi gel 501</v>
      </c>
      <c r="B993" s="7">
        <f>INDEX(Table2[TT],MATCH(ROW()-1,Table2[//]))</f>
        <v>7</v>
      </c>
      <c r="C993" s="8" t="str">
        <f>INDEX(Table2[KET],MATCH(ROW()-1,Table2[//]))</f>
        <v>96 LSN</v>
      </c>
    </row>
    <row r="994" spans="1:3">
      <c r="A994" s="6" t="str">
        <f>INDEX(Table2[NAMA BARANG],MATCH(ROW()-1,Table2[//]))</f>
        <v>Isi gel Fancy Vtro isi 20 dos 4 seri</v>
      </c>
      <c r="B994" s="7">
        <f>INDEX(Table2[TT],MATCH(ROW()-1,Table2[//]))</f>
        <v>47</v>
      </c>
      <c r="C994" s="8" t="str">
        <f>INDEX(Table2[KET],MATCH(ROW()-1,Table2[//]))</f>
        <v>240 DOS</v>
      </c>
    </row>
    <row r="995" spans="1:3">
      <c r="A995" s="6" t="str">
        <f>INDEX(Table2[NAMA BARANG],MATCH(ROW()-1,Table2[//]))</f>
        <v>Isi gel TG 308 B</v>
      </c>
      <c r="B995" s="7">
        <f>INDEX(Table2[TT],MATCH(ROW()-1,Table2[//]))</f>
        <v>1</v>
      </c>
      <c r="C995" s="8" t="str">
        <f>INDEX(Table2[KET],MATCH(ROW()-1,Table2[//]))</f>
        <v>80 PAK</v>
      </c>
    </row>
    <row r="996" spans="1:3">
      <c r="A996" s="6" t="str">
        <f>INDEX(Table2[NAMA BARANG],MATCH(ROW()-1,Table2[//]))</f>
        <v>Isi gel TG 308 ht</v>
      </c>
      <c r="B996" s="7">
        <f>INDEX(Table2[TT],MATCH(ROW()-1,Table2[//]))</f>
        <v>2</v>
      </c>
      <c r="C996" s="8" t="str">
        <f>INDEX(Table2[KET],MATCH(ROW()-1,Table2[//]))</f>
        <v>80 PAK</v>
      </c>
    </row>
    <row r="997" spans="1:3">
      <c r="A997" s="6" t="str">
        <f>INDEX(Table2[NAMA BARANG],MATCH(ROW()-1,Table2[//]))</f>
        <v>Isi Gell 21 8013 AVENGER</v>
      </c>
      <c r="B997" s="7">
        <f>INDEX(Table2[TT],MATCH(ROW()-1,Table2[//]))</f>
        <v>4</v>
      </c>
      <c r="C997" s="8" t="str">
        <f>INDEX(Table2[KET],MATCH(ROW()-1,Table2[//]))</f>
        <v>400 box</v>
      </c>
    </row>
    <row r="998" spans="1:3">
      <c r="A998" s="6" t="str">
        <f>INDEX(Table2[NAMA BARANG],MATCH(ROW()-1,Table2[//]))</f>
        <v>Isi Gell 21 8014 (Kuning)</v>
      </c>
      <c r="B998" s="7">
        <f>INDEX(Table2[TT],MATCH(ROW()-1,Table2[//]))</f>
        <v>18</v>
      </c>
      <c r="C998" s="8" t="str">
        <f>INDEX(Table2[KET],MATCH(ROW()-1,Table2[//]))</f>
        <v>400 box</v>
      </c>
    </row>
    <row r="999" spans="1:3">
      <c r="A999" s="6" t="str">
        <f>INDEX(Table2[NAMA BARANG],MATCH(ROW()-1,Table2[//]))</f>
        <v>Isi gell Deboss DB GR 550 (24)</v>
      </c>
      <c r="B999" s="7">
        <f>INDEX(Table2[TT],MATCH(ROW()-1,Table2[//]))</f>
        <v>1</v>
      </c>
      <c r="C999" s="8" t="str">
        <f>INDEX(Table2[KET],MATCH(ROW()-1,Table2[//]))</f>
        <v>144 dos</v>
      </c>
    </row>
    <row r="1000" spans="1:3">
      <c r="A1000" s="6" t="str">
        <f>INDEX(Table2[NAMA BARANG],MATCH(ROW()-1,Table2[//]))</f>
        <v>Isi Gell nato</v>
      </c>
      <c r="B1000" s="7">
        <f>INDEX(Table2[TT],MATCH(ROW()-1,Table2[//]))</f>
        <v>5</v>
      </c>
      <c r="C1000" s="8" t="str">
        <f>INDEX(Table2[KET],MATCH(ROW()-1,Table2[//]))</f>
        <v>216 ls</v>
      </c>
    </row>
    <row r="1001" spans="1:3">
      <c r="A1001" s="6" t="str">
        <f>INDEX(Table2[NAMA BARANG],MATCH(ROW()-1,Table2[//]))</f>
        <v>Isi gell Retract DB GR-900</v>
      </c>
      <c r="B1001" s="7">
        <f>INDEX(Table2[TT],MATCH(ROW()-1,Table2[//]))</f>
        <v>2</v>
      </c>
      <c r="C1001" s="8" t="str">
        <f>INDEX(Table2[KET],MATCH(ROW()-1,Table2[//]))</f>
        <v>144 ls</v>
      </c>
    </row>
    <row r="1002" spans="1:3">
      <c r="A1002" s="6" t="str">
        <f>INDEX(Table2[NAMA BARANG],MATCH(ROW()-1,Table2[//]))</f>
        <v>Isi GW no.369</v>
      </c>
      <c r="B1002" s="7">
        <f>INDEX(Table2[TT],MATCH(ROW()-1,Table2[//]))</f>
        <v>2</v>
      </c>
      <c r="C1002" s="8">
        <f>INDEX(Table2[KET],MATCH(ROW()-1,Table2[//]))</f>
        <v>50</v>
      </c>
    </row>
    <row r="1003" spans="1:3">
      <c r="A1003" s="6" t="str">
        <f>INDEX(Table2[NAMA BARANG],MATCH(ROW()-1,Table2[//]))</f>
        <v>Isi GW Novus no 10</v>
      </c>
      <c r="B1003" s="7">
        <f>INDEX(Table2[TT],MATCH(ROW()-1,Table2[//]))</f>
        <v>16</v>
      </c>
      <c r="C1003" s="8">
        <f>INDEX(Table2[KET],MATCH(ROW()-1,Table2[//]))</f>
        <v>100</v>
      </c>
    </row>
    <row r="1004" spans="1:3">
      <c r="A1004" s="6" t="str">
        <f>INDEX(Table2[NAMA BARANG],MATCH(ROW()-1,Table2[//]))</f>
        <v>Isi L Leaf polos T</v>
      </c>
      <c r="B1004" s="7">
        <f>INDEX(Table2[TT],MATCH(ROW()-1,Table2[//]))</f>
        <v>1</v>
      </c>
      <c r="C1004" s="8" t="str">
        <f>INDEX(Table2[KET],MATCH(ROW()-1,Table2[//]))</f>
        <v>160 ls</v>
      </c>
    </row>
    <row r="1005" spans="1:3">
      <c r="A1005" s="6" t="str">
        <f>INDEX(Table2[NAMA BARANG],MATCH(ROW()-1,Table2[//]))</f>
        <v>Isi mech pensil MFF R 091</v>
      </c>
      <c r="B1005" s="7">
        <f>INDEX(Table2[TT],MATCH(ROW()-1,Table2[//]))</f>
        <v>1</v>
      </c>
      <c r="C1005" s="8" t="str">
        <f>INDEX(Table2[KET],MATCH(ROW()-1,Table2[//]))</f>
        <v>240 ls</v>
      </c>
    </row>
    <row r="1006" spans="1:3">
      <c r="A1006" s="6" t="str">
        <f>INDEX(Table2[NAMA BARANG],MATCH(ROW()-1,Table2[//]))</f>
        <v>Isi mech pensil MFF-188</v>
      </c>
      <c r="B1006" s="7">
        <f>INDEX(Table2[TT],MATCH(ROW()-1,Table2[//]))</f>
        <v>1</v>
      </c>
      <c r="C1006" s="8" t="str">
        <f>INDEX(Table2[KET],MATCH(ROW()-1,Table2[//]))</f>
        <v>320 ls</v>
      </c>
    </row>
    <row r="1007" spans="1:3">
      <c r="A1007" s="6" t="str">
        <f>INDEX(Table2[NAMA BARANG],MATCH(ROW()-1,Table2[//]))</f>
        <v>Isi mech pensil MPF R 199 A</v>
      </c>
      <c r="B1007" s="7">
        <f>INDEX(Table2[TT],MATCH(ROW()-1,Table2[//]))</f>
        <v>3</v>
      </c>
      <c r="C1007" s="8" t="str">
        <f>INDEX(Table2[KET],MATCH(ROW()-1,Table2[//]))</f>
        <v>320 ls</v>
      </c>
    </row>
    <row r="1008" spans="1:3">
      <c r="A1008" s="6" t="str">
        <f>INDEX(Table2[NAMA BARANG],MATCH(ROW()-1,Table2[//]))</f>
        <v>Isi mech pensil MPF R 2104</v>
      </c>
      <c r="B1008" s="7">
        <f>INDEX(Table2[TT],MATCH(ROW()-1,Table2[//]))</f>
        <v>3</v>
      </c>
      <c r="C1008" s="8" t="str">
        <f>INDEX(Table2[KET],MATCH(ROW()-1,Table2[//]))</f>
        <v>288 ls</v>
      </c>
    </row>
    <row r="1009" spans="1:3">
      <c r="A1009" s="6" t="str">
        <f>INDEX(Table2[NAMA BARANG],MATCH(ROW()-1,Table2[//]))</f>
        <v>Isi mech pensil MPF R 678</v>
      </c>
      <c r="B1009" s="7">
        <f>INDEX(Table2[TT],MATCH(ROW()-1,Table2[//]))</f>
        <v>1</v>
      </c>
      <c r="C1009" s="8" t="str">
        <f>INDEX(Table2[KET],MATCH(ROW()-1,Table2[//]))</f>
        <v>280 ls</v>
      </c>
    </row>
    <row r="1010" spans="1:3">
      <c r="A1010" s="6" t="str">
        <f>INDEX(Table2[NAMA BARANG],MATCH(ROW()-1,Table2[//]))</f>
        <v>Isi mechpen collen Gold G-2000 HB (1 box=100 tube/ 1 tube=40 pc)</v>
      </c>
      <c r="B1010" s="7">
        <f>INDEX(Table2[TT],MATCH(ROW()-1,Table2[//]))</f>
        <v>1</v>
      </c>
      <c r="C1010" s="8" t="str">
        <f>INDEX(Table2[KET],MATCH(ROW()-1,Table2[//]))</f>
        <v>24 box</v>
      </c>
    </row>
    <row r="1011" spans="1:3">
      <c r="A1011" s="6" t="str">
        <f>INDEX(Table2[NAMA BARANG],MATCH(ROW()-1,Table2[//]))</f>
        <v>Isi mechpen collen Gold G-2000 HB (1 box=100 tube/ 1 tube=40 pc)</v>
      </c>
      <c r="B1011" s="7">
        <f>INDEX(Table2[TT],MATCH(ROW()-1,Table2[//]))</f>
        <v>1</v>
      </c>
      <c r="C1011" s="8" t="str">
        <f>INDEX(Table2[KET],MATCH(ROW()-1,Table2[//]))</f>
        <v>24 box</v>
      </c>
    </row>
    <row r="1012" spans="1:3">
      <c r="A1012" s="6" t="str">
        <f>INDEX(Table2[NAMA BARANG],MATCH(ROW()-1,Table2[//]))</f>
        <v>Isi mechpen collen Gold G-2000 HB (1 box=40 tube/ 1 tube=20 pc)</v>
      </c>
      <c r="B1012" s="7">
        <f>INDEX(Table2[TT],MATCH(ROW()-1,Table2[//]))</f>
        <v>2</v>
      </c>
      <c r="C1012" s="8" t="str">
        <f>INDEX(Table2[KET],MATCH(ROW()-1,Table2[//]))</f>
        <v>30 box</v>
      </c>
    </row>
    <row r="1013" spans="1:3">
      <c r="A1013" s="6" t="str">
        <f>INDEX(Table2[NAMA BARANG],MATCH(ROW()-1,Table2[//]))</f>
        <v>Isi mechpen collen Gold G-2550 HB (1 box=40 tube/ 1 tube=20 pc)</v>
      </c>
      <c r="B1013" s="7">
        <f>INDEX(Table2[TT],MATCH(ROW()-1,Table2[//]))</f>
        <v>2</v>
      </c>
      <c r="C1013" s="8" t="str">
        <f>INDEX(Table2[KET],MATCH(ROW()-1,Table2[//]))</f>
        <v>60 box</v>
      </c>
    </row>
    <row r="1014" spans="1:3">
      <c r="A1014" s="6" t="str">
        <f>INDEX(Table2[NAMA BARANG],MATCH(ROW()-1,Table2[//]))</f>
        <v>Isi mechpen Mingda 2B 9640 (80)</v>
      </c>
      <c r="B1014" s="7">
        <f>INDEX(Table2[TT],MATCH(ROW()-1,Table2[//]))</f>
        <v>4</v>
      </c>
      <c r="C1014" s="8" t="str">
        <f>INDEX(Table2[KET],MATCH(ROW()-1,Table2[//]))</f>
        <v>240 ls</v>
      </c>
    </row>
    <row r="1015" spans="1:3">
      <c r="A1015" s="6" t="str">
        <f>INDEX(Table2[NAMA BARANG],MATCH(ROW()-1,Table2[//]))</f>
        <v>Isi orgi Hologram Zodiak</v>
      </c>
      <c r="B1015" s="7">
        <f>INDEX(Table2[TT],MATCH(ROW()-1,Table2[//]))</f>
        <v>2</v>
      </c>
      <c r="C1015" s="8" t="str">
        <f>INDEX(Table2[KET],MATCH(ROW()-1,Table2[//]))</f>
        <v>225 ls</v>
      </c>
    </row>
    <row r="1016" spans="1:3">
      <c r="A1016" s="6" t="str">
        <f>INDEX(Table2[NAMA BARANG],MATCH(ROW()-1,Table2[//]))</f>
        <v>Isi pensil 229 (210)</v>
      </c>
      <c r="B1016" s="7">
        <f>INDEX(Table2[TT],MATCH(ROW()-1,Table2[//]))</f>
        <v>2</v>
      </c>
      <c r="C1016" s="8" t="str">
        <f>INDEX(Table2[KET],MATCH(ROW()-1,Table2[//]))</f>
        <v>48 box 50</v>
      </c>
    </row>
    <row r="1017" spans="1:3">
      <c r="A1017" s="6" t="str">
        <f>INDEX(Table2[NAMA BARANG],MATCH(ROW()-1,Table2[//]))</f>
        <v>Isi pensil 814-811 Emas (1 box=144)</v>
      </c>
      <c r="B1017" s="7">
        <f>INDEX(Table2[TT],MATCH(ROW()-1,Table2[//]))</f>
        <v>1</v>
      </c>
      <c r="C1017" s="8" t="str">
        <f>INDEX(Table2[KET],MATCH(ROW()-1,Table2[//]))</f>
        <v>20 grs</v>
      </c>
    </row>
    <row r="1018" spans="1:3">
      <c r="A1018" s="6" t="str">
        <f>INDEX(Table2[NAMA BARANG],MATCH(ROW()-1,Table2[//]))</f>
        <v>Isi pensil 818 warna (1 box=144)</v>
      </c>
      <c r="B1018" s="7">
        <f>INDEX(Table2[TT],MATCH(ROW()-1,Table2[//]))</f>
        <v>1</v>
      </c>
      <c r="C1018" s="8" t="str">
        <f>INDEX(Table2[KET],MATCH(ROW()-1,Table2[//]))</f>
        <v>24 grs</v>
      </c>
    </row>
    <row r="1019" spans="1:3">
      <c r="A1019" s="6" t="str">
        <f>INDEX(Table2[NAMA BARANG],MATCH(ROW()-1,Table2[//]))</f>
        <v>Isi pensil Gen Vana K 2284 0,5</v>
      </c>
      <c r="B1019" s="7">
        <f>INDEX(Table2[TT],MATCH(ROW()-1,Table2[//]))</f>
        <v>15</v>
      </c>
      <c r="C1019" s="8" t="str">
        <f>INDEX(Table2[KET],MATCH(ROW()-1,Table2[//]))</f>
        <v>216 ls</v>
      </c>
    </row>
    <row r="1020" spans="1:3">
      <c r="A1020" s="6" t="str">
        <f>INDEX(Table2[NAMA BARANG],MATCH(ROW()-1,Table2[//]))</f>
        <v>Isi pensil Know 2270</v>
      </c>
      <c r="B1020" s="7">
        <f>INDEX(Table2[TT],MATCH(ROW()-1,Table2[//]))</f>
        <v>6</v>
      </c>
      <c r="C1020" s="8" t="str">
        <f>INDEX(Table2[KET],MATCH(ROW()-1,Table2[//]))</f>
        <v>216 ls</v>
      </c>
    </row>
    <row r="1021" spans="1:3">
      <c r="A1021" s="6" t="str">
        <f>INDEX(Table2[NAMA BARANG],MATCH(ROW()-1,Table2[//]))</f>
        <v>Isi pensil mekanik 801 2,0</v>
      </c>
      <c r="B1021" s="7">
        <f>INDEX(Table2[TT],MATCH(ROW()-1,Table2[//]))</f>
        <v>3</v>
      </c>
      <c r="C1021" s="8" t="str">
        <f>INDEX(Table2[KET],MATCH(ROW()-1,Table2[//]))</f>
        <v>240 ls</v>
      </c>
    </row>
    <row r="1022" spans="1:3">
      <c r="A1022" s="6" t="str">
        <f>INDEX(Table2[NAMA BARANG],MATCH(ROW()-1,Table2[//]))</f>
        <v>Isi pensil MP 100</v>
      </c>
      <c r="B1022" s="7">
        <f>INDEX(Table2[TT],MATCH(ROW()-1,Table2[//]))</f>
        <v>2</v>
      </c>
      <c r="C1022" s="8" t="str">
        <f>INDEX(Table2[KET],MATCH(ROW()-1,Table2[//]))</f>
        <v>48 box 36</v>
      </c>
    </row>
    <row r="1023" spans="1:3">
      <c r="A1023" s="6" t="str">
        <f>INDEX(Table2[NAMA BARANG],MATCH(ROW()-1,Table2[//]))</f>
        <v>Isi pensil Mp 101/ 2,0 Kepala MM</v>
      </c>
      <c r="B1023" s="7">
        <f>INDEX(Table2[TT],MATCH(ROW()-1,Table2[//]))</f>
        <v>3</v>
      </c>
      <c r="C1023" s="8" t="str">
        <f>INDEX(Table2[KET],MATCH(ROW()-1,Table2[//]))</f>
        <v>1728 pc</v>
      </c>
    </row>
    <row r="1024" spans="1:3">
      <c r="A1024" s="6" t="str">
        <f>INDEX(Table2[NAMA BARANG],MATCH(ROW()-1,Table2[//]))</f>
        <v>Isi pensil Mp 102/ 2,0 Hk</v>
      </c>
      <c r="B1024" s="7">
        <f>INDEX(Table2[TT],MATCH(ROW()-1,Table2[//]))</f>
        <v>3</v>
      </c>
      <c r="C1024" s="8" t="str">
        <f>INDEX(Table2[KET],MATCH(ROW()-1,Table2[//]))</f>
        <v>1728 pc</v>
      </c>
    </row>
    <row r="1025" spans="1:3">
      <c r="A1025" s="6" t="str">
        <f>INDEX(Table2[NAMA BARANG],MATCH(ROW()-1,Table2[//]))</f>
        <v>Isi pensil VTRo 20 2B</v>
      </c>
      <c r="B1025" s="7">
        <f>INDEX(Table2[TT],MATCH(ROW()-1,Table2[//]))</f>
        <v>5</v>
      </c>
      <c r="C1025" s="8" t="str">
        <f>INDEX(Table2[KET],MATCH(ROW()-1,Table2[//]))</f>
        <v>240 ls</v>
      </c>
    </row>
    <row r="1026" spans="1:3">
      <c r="A1026" s="6" t="str">
        <f>INDEX(Table2[NAMA BARANG],MATCH(ROW()-1,Table2[//]))</f>
        <v>Isi staples SDI 1215</v>
      </c>
      <c r="B1026" s="7">
        <f>INDEX(Table2[TT],MATCH(ROW()-1,Table2[//]))</f>
        <v>1</v>
      </c>
      <c r="C1026" s="8" t="str">
        <f>INDEX(Table2[KET],MATCH(ROW()-1,Table2[//]))</f>
        <v>160 box</v>
      </c>
    </row>
    <row r="1027" spans="1:3">
      <c r="A1027" s="6" t="str">
        <f>INDEX(Table2[NAMA BARANG],MATCH(ROW()-1,Table2[//]))</f>
        <v>Isi staples SDI 1217</v>
      </c>
      <c r="B1027" s="7">
        <f>INDEX(Table2[TT],MATCH(ROW()-1,Table2[//]))</f>
        <v>1</v>
      </c>
      <c r="C1027" s="8" t="str">
        <f>INDEX(Table2[KET],MATCH(ROW()-1,Table2[//]))</f>
        <v>160 box</v>
      </c>
    </row>
    <row r="1028" spans="1:3">
      <c r="A1028" s="6" t="str">
        <f>INDEX(Table2[NAMA BARANG],MATCH(ROW()-1,Table2[//]))</f>
        <v>Isi/ Mata Pensil besar C10-0631 666 campur</v>
      </c>
      <c r="B1028" s="7">
        <f>INDEX(Table2[TT],MATCH(ROW()-1,Table2[//]))</f>
        <v>8</v>
      </c>
      <c r="C1028" s="8" t="str">
        <f>INDEX(Table2[KET],MATCH(ROW()-1,Table2[//]))</f>
        <v>240 ls</v>
      </c>
    </row>
    <row r="1029" spans="1:3">
      <c r="A1029" s="6" t="str">
        <f>INDEX(Table2[NAMA BARANG],MATCH(ROW()-1,Table2[//]))</f>
        <v>Isolasi Fancy TBG (50)</v>
      </c>
      <c r="B1029" s="7">
        <f>INDEX(Table2[TT],MATCH(ROW()-1,Table2[//]))</f>
        <v>15</v>
      </c>
      <c r="C1029" s="8" t="str">
        <f>INDEX(Table2[KET],MATCH(ROW()-1,Table2[//]))</f>
        <v>60 tabung</v>
      </c>
    </row>
    <row r="1030" spans="1:3">
      <c r="A1030" s="6" t="str">
        <f>INDEX(Table2[NAMA BARANG],MATCH(ROW()-1,Table2[//]))</f>
        <v xml:space="preserve">Isolasi National </v>
      </c>
      <c r="B1030" s="7">
        <f>INDEX(Table2[TT],MATCH(ROW()-1,Table2[//]))</f>
        <v>6</v>
      </c>
      <c r="C1030" s="8" t="str">
        <f>INDEX(Table2[KET],MATCH(ROW()-1,Table2[//]))</f>
        <v>120 pc</v>
      </c>
    </row>
    <row r="1031" spans="1:3">
      <c r="A1031" s="6" t="str">
        <f>INDEX(Table2[NAMA BARANG],MATCH(ROW()-1,Table2[//]))</f>
        <v>Isolasi tape C (1,2) Hologram</v>
      </c>
      <c r="B1031" s="7">
        <f>INDEX(Table2[TT],MATCH(ROW()-1,Table2[//]))</f>
        <v>5</v>
      </c>
      <c r="C1031" s="8">
        <f>INDEX(Table2[KET],MATCH(ROW()-1,Table2[//]))</f>
        <v>200</v>
      </c>
    </row>
    <row r="1032" spans="1:3">
      <c r="A1032" s="6" t="str">
        <f>INDEX(Table2[NAMA BARANG],MATCH(ROW()-1,Table2[//]))</f>
        <v>Jangka 5001 (J 0363)</v>
      </c>
      <c r="B1032" s="7">
        <f>INDEX(Table2[TT],MATCH(ROW()-1,Table2[//]))</f>
        <v>4</v>
      </c>
      <c r="C1032" s="8" t="str">
        <f>INDEX(Table2[KET],MATCH(ROW()-1,Table2[//]))</f>
        <v>24 ls</v>
      </c>
    </row>
    <row r="1033" spans="1:3">
      <c r="A1033" s="6" t="str">
        <f>INDEX(Table2[NAMA BARANG],MATCH(ROW()-1,Table2[//]))</f>
        <v>Jangka A5 3328 Fancy</v>
      </c>
      <c r="B1033" s="7">
        <f>INDEX(Table2[TT],MATCH(ROW()-1,Table2[//]))</f>
        <v>10</v>
      </c>
      <c r="C1033" s="8" t="str">
        <f>INDEX(Table2[KET],MATCH(ROW()-1,Table2[//]))</f>
        <v>24 ls</v>
      </c>
    </row>
    <row r="1034" spans="1:3">
      <c r="A1034" s="6" t="str">
        <f>INDEX(Table2[NAMA BARANG],MATCH(ROW()-1,Table2[//]))</f>
        <v>Jangka Besi 4001 Bofa</v>
      </c>
      <c r="B1034" s="7">
        <f>INDEX(Table2[TT],MATCH(ROW()-1,Table2[//]))</f>
        <v>10</v>
      </c>
      <c r="C1034" s="8" t="str">
        <f>INDEX(Table2[KET],MATCH(ROW()-1,Table2[//]))</f>
        <v>20 ls</v>
      </c>
    </row>
    <row r="1035" spans="1:3">
      <c r="A1035" s="6" t="str">
        <f>INDEX(Table2[NAMA BARANG],MATCH(ROW()-1,Table2[//]))</f>
        <v>Jangka GM 8186</v>
      </c>
      <c r="B1035" s="7">
        <f>INDEX(Table2[TT],MATCH(ROW()-1,Table2[//]))</f>
        <v>4</v>
      </c>
      <c r="C1035" s="8" t="str">
        <f>INDEX(Table2[KET],MATCH(ROW()-1,Table2[//]))</f>
        <v>48 ls</v>
      </c>
    </row>
    <row r="1036" spans="1:3">
      <c r="A1036" s="6" t="str">
        <f>INDEX(Table2[NAMA BARANG],MATCH(ROW()-1,Table2[//]))</f>
        <v>Jangka JF 8021</v>
      </c>
      <c r="B1036" s="7">
        <f>INDEX(Table2[TT],MATCH(ROW()-1,Table2[//]))</f>
        <v>56</v>
      </c>
      <c r="C1036" s="8" t="str">
        <f>INDEX(Table2[KET],MATCH(ROW()-1,Table2[//]))</f>
        <v>24 LSN</v>
      </c>
    </row>
    <row r="1037" spans="1:3">
      <c r="A1037" s="6" t="str">
        <f>INDEX(Table2[NAMA BARANG],MATCH(ROW()-1,Table2[//]))</f>
        <v>Jangka MT 2506</v>
      </c>
      <c r="B1037" s="7">
        <f>INDEX(Table2[TT],MATCH(ROW()-1,Table2[//]))</f>
        <v>7</v>
      </c>
      <c r="C1037" s="8" t="str">
        <f>INDEX(Table2[KET],MATCH(ROW()-1,Table2[//]))</f>
        <v>24 ls</v>
      </c>
    </row>
    <row r="1038" spans="1:3">
      <c r="A1038" s="6" t="str">
        <f>INDEX(Table2[NAMA BARANG],MATCH(ROW()-1,Table2[//]))</f>
        <v>Jangka starmon</v>
      </c>
      <c r="B1038" s="7">
        <f>INDEX(Table2[TT],MATCH(ROW()-1,Table2[//]))</f>
        <v>20</v>
      </c>
      <c r="C1038" s="8" t="str">
        <f>INDEX(Table2[KET],MATCH(ROW()-1,Table2[//]))</f>
        <v>24 ls</v>
      </c>
    </row>
    <row r="1039" spans="1:3">
      <c r="A1039" s="6" t="str">
        <f>INDEX(Table2[NAMA BARANG],MATCH(ROW()-1,Table2[//]))</f>
        <v>Jangka V90</v>
      </c>
      <c r="B1039" s="7">
        <f>INDEX(Table2[TT],MATCH(ROW()-1,Table2[//]))</f>
        <v>11</v>
      </c>
      <c r="C1039" s="8" t="str">
        <f>INDEX(Table2[KET],MATCH(ROW()-1,Table2[//]))</f>
        <v>24 ls</v>
      </c>
    </row>
    <row r="1040" spans="1:3">
      <c r="A1040" s="6" t="str">
        <f>INDEX(Table2[NAMA BARANG],MATCH(ROW()-1,Table2[//]))</f>
        <v>Jangka XB5 5001A</v>
      </c>
      <c r="B1040" s="7">
        <f>INDEX(Table2[TT],MATCH(ROW()-1,Table2[//]))</f>
        <v>1</v>
      </c>
      <c r="C1040" s="8" t="str">
        <f>INDEX(Table2[KET],MATCH(ROW()-1,Table2[//]))</f>
        <v>24 ls</v>
      </c>
    </row>
    <row r="1041" spans="1:3">
      <c r="A1041" s="6" t="str">
        <f>INDEX(Table2[NAMA BARANG],MATCH(ROW()-1,Table2[//]))</f>
        <v>Jarum hijab GP 50 (24)</v>
      </c>
      <c r="B1041" s="7">
        <f>INDEX(Table2[TT],MATCH(ROW()-1,Table2[//]))</f>
        <v>2</v>
      </c>
      <c r="C1041" s="8" t="str">
        <f>INDEX(Table2[KET],MATCH(ROW()-1,Table2[//]))</f>
        <v>50 box</v>
      </c>
    </row>
    <row r="1042" spans="1:3">
      <c r="A1042" s="6" t="str">
        <f>INDEX(Table2[NAMA BARANG],MATCH(ROW()-1,Table2[//]))</f>
        <v>Jarum jahit 902</v>
      </c>
      <c r="B1042" s="7">
        <f>INDEX(Table2[TT],MATCH(ROW()-1,Table2[//]))</f>
        <v>2</v>
      </c>
      <c r="C1042" s="8" t="str">
        <f>INDEX(Table2[KET],MATCH(ROW()-1,Table2[//]))</f>
        <v>60 box</v>
      </c>
    </row>
    <row r="1043" spans="1:3">
      <c r="A1043" s="6" t="str">
        <f>INDEX(Table2[NAMA BARANG],MATCH(ROW()-1,Table2[//]))</f>
        <v>Jarum monte besar</v>
      </c>
      <c r="B1043" s="7">
        <f>INDEX(Table2[TT],MATCH(ROW()-1,Table2[//]))</f>
        <v>1</v>
      </c>
      <c r="C1043" s="8" t="str">
        <f>INDEX(Table2[KET],MATCH(ROW()-1,Table2[//]))</f>
        <v>1440 pc</v>
      </c>
    </row>
    <row r="1044" spans="1:3">
      <c r="A1044" s="6" t="str">
        <f>INDEX(Table2[NAMA BARANG],MATCH(ROW()-1,Table2[//]))</f>
        <v>Jarum pentol JJ 40</v>
      </c>
      <c r="B1044" s="7">
        <f>INDEX(Table2[TT],MATCH(ROW()-1,Table2[//]))</f>
        <v>17</v>
      </c>
      <c r="C1044" s="8" t="str">
        <f>INDEX(Table2[KET],MATCH(ROW()-1,Table2[//]))</f>
        <v>120 ls</v>
      </c>
    </row>
    <row r="1045" spans="1:3">
      <c r="A1045" s="6" t="str">
        <f>INDEX(Table2[NAMA BARANG],MATCH(ROW()-1,Table2[//]))</f>
        <v>Jas Hujan poncho B 201</v>
      </c>
      <c r="B1045" s="7">
        <f>INDEX(Table2[TT],MATCH(ROW()-1,Table2[//]))</f>
        <v>7</v>
      </c>
      <c r="C1045" s="8">
        <f>INDEX(Table2[KET],MATCH(ROW()-1,Table2[//]))</f>
        <v>100</v>
      </c>
    </row>
    <row r="1046" spans="1:3">
      <c r="A1046" s="6" t="str">
        <f>INDEX(Table2[NAMA BARANG],MATCH(ROW()-1,Table2[//]))</f>
        <v>Jepitan Enter Jep 107 (ETJ)</v>
      </c>
      <c r="B1046" s="7">
        <f>INDEX(Table2[TT],MATCH(ROW()-1,Table2[//]))</f>
        <v>8</v>
      </c>
      <c r="C1046" s="8">
        <f>INDEX(Table2[KET],MATCH(ROW()-1,Table2[//]))</f>
        <v>10000</v>
      </c>
    </row>
    <row r="1047" spans="1:3">
      <c r="A1047" s="6" t="str">
        <f>INDEX(Table2[NAMA BARANG],MATCH(ROW()-1,Table2[//]))</f>
        <v>Jepitan Saja</v>
      </c>
      <c r="B1047" s="7">
        <f>INDEX(Table2[TT],MATCH(ROW()-1,Table2[//]))</f>
        <v>39</v>
      </c>
      <c r="C1047" s="8" t="str">
        <f>INDEX(Table2[KET],MATCH(ROW()-1,Table2[//]))</f>
        <v>10.000 pc</v>
      </c>
    </row>
    <row r="1048" spans="1:3">
      <c r="A1048" s="6" t="str">
        <f>INDEX(Table2[NAMA BARANG],MATCH(ROW()-1,Table2[//]))</f>
        <v>K lipat Fluorescent 12x12</v>
      </c>
      <c r="B1048" s="7">
        <f>INDEX(Table2[TT],MATCH(ROW()-1,Table2[//]))</f>
        <v>3</v>
      </c>
      <c r="C1048" s="8">
        <f>INDEX(Table2[KET],MATCH(ROW()-1,Table2[//]))</f>
        <v>1200</v>
      </c>
    </row>
    <row r="1049" spans="1:3">
      <c r="A1049" s="6" t="str">
        <f>INDEX(Table2[NAMA BARANG],MATCH(ROW()-1,Table2[//]))</f>
        <v>K lipat Fluorescent 14x14</v>
      </c>
      <c r="B1049" s="7">
        <f>INDEX(Table2[TT],MATCH(ROW()-1,Table2[//]))</f>
        <v>6</v>
      </c>
      <c r="C1049" s="8">
        <f>INDEX(Table2[KET],MATCH(ROW()-1,Table2[//]))</f>
        <v>900</v>
      </c>
    </row>
    <row r="1050" spans="1:3">
      <c r="A1050" s="6" t="str">
        <f>INDEX(Table2[NAMA BARANG],MATCH(ROW()-1,Table2[//]))</f>
        <v>K lipat Fluorescent 16x16</v>
      </c>
      <c r="B1050" s="7">
        <f>INDEX(Table2[TT],MATCH(ROW()-1,Table2[//]))</f>
        <v>6</v>
      </c>
      <c r="C1050" s="8">
        <f>INDEX(Table2[KET],MATCH(ROW()-1,Table2[//]))</f>
        <v>750</v>
      </c>
    </row>
    <row r="1051" spans="1:3">
      <c r="A1051" s="6" t="str">
        <f>INDEX(Table2[NAMA BARANG],MATCH(ROW()-1,Table2[//]))</f>
        <v>K lipat Fluorescent 20x20</v>
      </c>
      <c r="B1051" s="7">
        <f>INDEX(Table2[TT],MATCH(ROW()-1,Table2[//]))</f>
        <v>5</v>
      </c>
      <c r="C1051" s="8">
        <f>INDEX(Table2[KET],MATCH(ROW()-1,Table2[//]))</f>
        <v>500</v>
      </c>
    </row>
    <row r="1052" spans="1:3">
      <c r="A1052" s="6" t="str">
        <f>INDEX(Table2[NAMA BARANG],MATCH(ROW()-1,Table2[//]))</f>
        <v>K Lipat origami C 037</v>
      </c>
      <c r="B1052" s="7">
        <f>INDEX(Table2[TT],MATCH(ROW()-1,Table2[//]))</f>
        <v>10</v>
      </c>
      <c r="C1052" s="8">
        <f>INDEX(Table2[KET],MATCH(ROW()-1,Table2[//]))</f>
        <v>600</v>
      </c>
    </row>
    <row r="1053" spans="1:3">
      <c r="A1053" s="6" t="str">
        <f>INDEX(Table2[NAMA BARANG],MATCH(ROW()-1,Table2[//]))</f>
        <v>K lipat origami HL 305</v>
      </c>
      <c r="B1053" s="7">
        <f>INDEX(Table2[TT],MATCH(ROW()-1,Table2[//]))</f>
        <v>4</v>
      </c>
      <c r="C1053" s="8" t="str">
        <f>INDEX(Table2[KET],MATCH(ROW()-1,Table2[//]))</f>
        <v>270 pc</v>
      </c>
    </row>
    <row r="1054" spans="1:3">
      <c r="A1054" s="6" t="str">
        <f>INDEX(Table2[NAMA BARANG],MATCH(ROW()-1,Table2[//]))</f>
        <v>Kaca pembesar 8265</v>
      </c>
      <c r="B1054" s="7">
        <f>INDEX(Table2[TT],MATCH(ROW()-1,Table2[//]))</f>
        <v>3</v>
      </c>
      <c r="C1054" s="8" t="str">
        <f>INDEX(Table2[KET],MATCH(ROW()-1,Table2[//]))</f>
        <v>1728 pc</v>
      </c>
    </row>
    <row r="1055" spans="1:3">
      <c r="A1055" s="6" t="str">
        <f>INDEX(Table2[NAMA BARANG],MATCH(ROW()-1,Table2[//]))</f>
        <v>Kaca pembesar kunci SD 8848</v>
      </c>
      <c r="B1055" s="7">
        <f>INDEX(Table2[TT],MATCH(ROW()-1,Table2[//]))</f>
        <v>1</v>
      </c>
      <c r="C1055" s="8" t="str">
        <f>INDEX(Table2[KET],MATCH(ROW()-1,Table2[//]))</f>
        <v>160 ls</v>
      </c>
    </row>
    <row r="1056" spans="1:3">
      <c r="A1056" s="6" t="str">
        <f>INDEX(Table2[NAMA BARANG],MATCH(ROW()-1,Table2[//]))</f>
        <v>Kaca pembesar N-37 75 D/H</v>
      </c>
      <c r="B1056" s="7">
        <f>INDEX(Table2[TT],MATCH(ROW()-1,Table2[//]))</f>
        <v>3</v>
      </c>
      <c r="C1056" s="8" t="str">
        <f>INDEX(Table2[KET],MATCH(ROW()-1,Table2[//]))</f>
        <v>180 pc</v>
      </c>
    </row>
    <row r="1057" spans="1:3">
      <c r="A1057" s="6" t="str">
        <f>INDEX(Table2[NAMA BARANG],MATCH(ROW()-1,Table2[//]))</f>
        <v>Kaca pembesar TF 75+Rakit</v>
      </c>
      <c r="B1057" s="7">
        <f>INDEX(Table2[TT],MATCH(ROW()-1,Table2[//]))</f>
        <v>4</v>
      </c>
      <c r="C1057" s="8" t="str">
        <f>INDEX(Table2[KET],MATCH(ROW()-1,Table2[//]))</f>
        <v>10 ls</v>
      </c>
    </row>
    <row r="1058" spans="1:3">
      <c r="A1058" s="6" t="str">
        <f>INDEX(Table2[NAMA BARANG],MATCH(ROW()-1,Table2[//]))</f>
        <v>Kaca pembesar+kompas 1000G F</v>
      </c>
      <c r="B1058" s="7">
        <f>INDEX(Table2[TT],MATCH(ROW()-1,Table2[//]))</f>
        <v>7</v>
      </c>
      <c r="C1058" s="8" t="str">
        <f>INDEX(Table2[KET],MATCH(ROW()-1,Table2[//]))</f>
        <v>504 set</v>
      </c>
    </row>
    <row r="1059" spans="1:3">
      <c r="A1059" s="6" t="str">
        <f>INDEX(Table2[NAMA BARANG],MATCH(ROW()-1,Table2[//]))</f>
        <v>Kantong buah Kenjoy</v>
      </c>
      <c r="B1059" s="7">
        <f>INDEX(Table2[TT],MATCH(ROW()-1,Table2[//]))</f>
        <v>2</v>
      </c>
      <c r="C1059" s="8" t="str">
        <f>INDEX(Table2[KET],MATCH(ROW()-1,Table2[//]))</f>
        <v>15 roll</v>
      </c>
    </row>
    <row r="1060" spans="1:3">
      <c r="A1060" s="6" t="str">
        <f>INDEX(Table2[NAMA BARANG],MATCH(ROW()-1,Table2[//]))</f>
        <v>Kantong Opp 18x36</v>
      </c>
      <c r="B1060" s="7">
        <f>INDEX(Table2[TT],MATCH(ROW()-1,Table2[//]))</f>
        <v>1</v>
      </c>
      <c r="C1060" s="8">
        <f>INDEX(Table2[KET],MATCH(ROW()-1,Table2[//]))</f>
        <v>700</v>
      </c>
    </row>
    <row r="1061" spans="1:3">
      <c r="A1061" s="6" t="str">
        <f>INDEX(Table2[NAMA BARANG],MATCH(ROW()-1,Table2[//]))</f>
        <v>Kantong Opp 20x40</v>
      </c>
      <c r="B1061" s="7">
        <f>INDEX(Table2[TT],MATCH(ROW()-1,Table2[//]))</f>
        <v>4</v>
      </c>
      <c r="C1061" s="8">
        <f>INDEX(Table2[KET],MATCH(ROW()-1,Table2[//]))</f>
        <v>700</v>
      </c>
    </row>
    <row r="1062" spans="1:3">
      <c r="A1062" s="6" t="str">
        <f>INDEX(Table2[NAMA BARANG],MATCH(ROW()-1,Table2[//]))</f>
        <v>Kantong Opp 25x50</v>
      </c>
      <c r="B1062" s="7">
        <f>INDEX(Table2[TT],MATCH(ROW()-1,Table2[//]))</f>
        <v>6</v>
      </c>
      <c r="C1062" s="8" t="str">
        <f>INDEX(Table2[KET],MATCH(ROW()-1,Table2[//]))</f>
        <v>560 pc</v>
      </c>
    </row>
    <row r="1063" spans="1:3">
      <c r="A1063" s="6" t="str">
        <f>INDEX(Table2[NAMA BARANG],MATCH(ROW()-1,Table2[//]))</f>
        <v>Kantong plastik pita B CH</v>
      </c>
      <c r="B1063" s="7">
        <f>INDEX(Table2[TT],MATCH(ROW()-1,Table2[//]))</f>
        <v>8</v>
      </c>
      <c r="C1063" s="8">
        <f>INDEX(Table2[KET],MATCH(ROW()-1,Table2[//]))</f>
        <v>400</v>
      </c>
    </row>
    <row r="1064" spans="1:3">
      <c r="A1064" s="6" t="str">
        <f>INDEX(Table2[NAMA BARANG],MATCH(ROW()-1,Table2[//]))</f>
        <v>Kantong ultah kecil Disney</v>
      </c>
      <c r="B1064" s="7">
        <f>INDEX(Table2[TT],MATCH(ROW()-1,Table2[//]))</f>
        <v>1</v>
      </c>
      <c r="C1064" s="8">
        <f>INDEX(Table2[KET],MATCH(ROW()-1,Table2[//]))</f>
        <v>600</v>
      </c>
    </row>
    <row r="1065" spans="1:3">
      <c r="A1065" s="6" t="str">
        <f>INDEX(Table2[NAMA BARANG],MATCH(ROW()-1,Table2[//]))</f>
        <v>Karbon S/B double B</v>
      </c>
      <c r="B1065" s="7">
        <f>INDEX(Table2[TT],MATCH(ROW()-1,Table2[//]))</f>
        <v>9</v>
      </c>
      <c r="C1065" s="8" t="str">
        <f>INDEX(Table2[KET],MATCH(ROW()-1,Table2[//]))</f>
        <v>50 PAK</v>
      </c>
    </row>
    <row r="1066" spans="1:3">
      <c r="A1066" s="6" t="str">
        <f>INDEX(Table2[NAMA BARANG],MATCH(ROW()-1,Table2[//]))</f>
        <v>Karbon S/B double B (F)</v>
      </c>
      <c r="B1066" s="7">
        <f>INDEX(Table2[TT],MATCH(ROW()-1,Table2[//]))</f>
        <v>5</v>
      </c>
      <c r="C1066" s="8" t="str">
        <f>INDEX(Table2[KET],MATCH(ROW()-1,Table2[//]))</f>
        <v>50 PAK</v>
      </c>
    </row>
    <row r="1067" spans="1:3">
      <c r="A1067" s="6" t="str">
        <f>INDEX(Table2[NAMA BARANG],MATCH(ROW()-1,Table2[//]))</f>
        <v>Karet B Bebek Sawah</v>
      </c>
      <c r="B1067" s="7">
        <f>INDEX(Table2[TT],MATCH(ROW()-1,Table2[//]))</f>
        <v>1</v>
      </c>
      <c r="C1067" s="8" t="str">
        <f>INDEX(Table2[KET],MATCH(ROW()-1,Table2[//]))</f>
        <v>125 pak</v>
      </c>
    </row>
    <row r="1068" spans="1:3">
      <c r="A1068" s="6" t="str">
        <f>INDEX(Table2[NAMA BARANG],MATCH(ROW()-1,Table2[//]))</f>
        <v>Karet pentil K</v>
      </c>
      <c r="B1068" s="7">
        <f>INDEX(Table2[TT],MATCH(ROW()-1,Table2[//]))</f>
        <v>7</v>
      </c>
      <c r="C1068" s="8" t="str">
        <f>INDEX(Table2[KET],MATCH(ROW()-1,Table2[//]))</f>
        <v>500 pak</v>
      </c>
    </row>
    <row r="1069" spans="1:3">
      <c r="A1069" s="6" t="str">
        <f>INDEX(Table2[NAMA BARANG],MATCH(ROW()-1,Table2[//]))</f>
        <v>Kartu absen Kojiko</v>
      </c>
      <c r="B1069" s="7">
        <f>INDEX(Table2[TT],MATCH(ROW()-1,Table2[//]))</f>
        <v>3</v>
      </c>
      <c r="C1069" s="8">
        <f>INDEX(Table2[KET],MATCH(ROW()-1,Table2[//]))</f>
        <v>100</v>
      </c>
    </row>
    <row r="1070" spans="1:3">
      <c r="A1070" s="6" t="str">
        <f>INDEX(Table2[NAMA BARANG],MATCH(ROW()-1,Table2[//]))</f>
        <v>Kartu Stock Folio Hj</v>
      </c>
      <c r="B1070" s="7">
        <f>INDEX(Table2[TT],MATCH(ROW()-1,Table2[//]))</f>
        <v>19</v>
      </c>
      <c r="C1070" s="8">
        <f>INDEX(Table2[KET],MATCH(ROW()-1,Table2[//]))</f>
        <v>10</v>
      </c>
    </row>
    <row r="1071" spans="1:3">
      <c r="A1071" s="6" t="str">
        <f>INDEX(Table2[NAMA BARANG],MATCH(ROW()-1,Table2[//]))</f>
        <v>Kartu Stock Folio K(15)/ B(9)</v>
      </c>
      <c r="B1071" s="7">
        <f>INDEX(Table2[TT],MATCH(ROW()-1,Table2[//]))</f>
        <v>24</v>
      </c>
      <c r="C1071" s="8">
        <f>INDEX(Table2[KET],MATCH(ROW()-1,Table2[//]))</f>
        <v>10</v>
      </c>
    </row>
    <row r="1072" spans="1:3">
      <c r="A1072" s="6" t="str">
        <f>INDEX(Table2[NAMA BARANG],MATCH(ROW()-1,Table2[//]))</f>
        <v>Kartu Stock Folio M(17)/ P(10)</v>
      </c>
      <c r="B1072" s="7">
        <f>INDEX(Table2[TT],MATCH(ROW()-1,Table2[//]))</f>
        <v>27</v>
      </c>
      <c r="C1072" s="8">
        <f>INDEX(Table2[KET],MATCH(ROW()-1,Table2[//]))</f>
        <v>10</v>
      </c>
    </row>
    <row r="1073" spans="1:3">
      <c r="A1073" s="6" t="str">
        <f>INDEX(Table2[NAMA BARANG],MATCH(ROW()-1,Table2[//]))</f>
        <v>Kartu stock Kwarto B</v>
      </c>
      <c r="B1073" s="7">
        <f>INDEX(Table2[TT],MATCH(ROW()-1,Table2[//]))</f>
        <v>13</v>
      </c>
      <c r="C1073" s="8" t="str">
        <f>INDEX(Table2[KET],MATCH(ROW()-1,Table2[//]))</f>
        <v>20 PAK</v>
      </c>
    </row>
    <row r="1074" spans="1:3">
      <c r="A1074" s="6" t="str">
        <f>INDEX(Table2[NAMA BARANG],MATCH(ROW()-1,Table2[//]))</f>
        <v>Kartu stock Kwarto Hj</v>
      </c>
      <c r="B1074" s="7">
        <f>INDEX(Table2[TT],MATCH(ROW()-1,Table2[//]))</f>
        <v>13</v>
      </c>
      <c r="C1074" s="8" t="str">
        <f>INDEX(Table2[KET],MATCH(ROW()-1,Table2[//]))</f>
        <v>20 PAK</v>
      </c>
    </row>
    <row r="1075" spans="1:3">
      <c r="A1075" s="6" t="str">
        <f>INDEX(Table2[NAMA BARANG],MATCH(ROW()-1,Table2[//]))</f>
        <v>Kartu stock Kwarto K</v>
      </c>
      <c r="B1075" s="7">
        <f>INDEX(Table2[TT],MATCH(ROW()-1,Table2[//]))</f>
        <v>18</v>
      </c>
      <c r="C1075" s="8" t="str">
        <f>INDEX(Table2[KET],MATCH(ROW()-1,Table2[//]))</f>
        <v>20 PAK</v>
      </c>
    </row>
    <row r="1076" spans="1:3">
      <c r="A1076" s="6" t="str">
        <f>INDEX(Table2[NAMA BARANG],MATCH(ROW()-1,Table2[//]))</f>
        <v>Kartu Stock Kwarto M</v>
      </c>
      <c r="B1076" s="7">
        <f>INDEX(Table2[TT],MATCH(ROW()-1,Table2[//]))</f>
        <v>13</v>
      </c>
      <c r="C1076" s="8" t="str">
        <f>INDEX(Table2[KET],MATCH(ROW()-1,Table2[//]))</f>
        <v>20 PAK</v>
      </c>
    </row>
    <row r="1077" spans="1:3">
      <c r="A1077" s="6" t="str">
        <f>INDEX(Table2[NAMA BARANG],MATCH(ROW()-1,Table2[//]))</f>
        <v>Kartu stock Kwarto P</v>
      </c>
      <c r="B1077" s="7">
        <f>INDEX(Table2[TT],MATCH(ROW()-1,Table2[//]))</f>
        <v>7</v>
      </c>
      <c r="C1077" s="8" t="str">
        <f>INDEX(Table2[KET],MATCH(ROW()-1,Table2[//]))</f>
        <v>20 PAK</v>
      </c>
    </row>
    <row r="1078" spans="1:3">
      <c r="A1078" s="6" t="str">
        <f>INDEX(Table2[NAMA BARANG],MATCH(ROW()-1,Table2[//]))</f>
        <v>Kartu Ucapan Anjing(84)</v>
      </c>
      <c r="B1078" s="7">
        <f>INDEX(Table2[TT],MATCH(ROW()-1,Table2[//]))</f>
        <v>9</v>
      </c>
      <c r="C1078" s="8" t="str">
        <f>INDEX(Table2[KET],MATCH(ROW()-1,Table2[//]))</f>
        <v>22 Disp</v>
      </c>
    </row>
    <row r="1079" spans="1:3">
      <c r="A1079" s="6" t="str">
        <f>INDEX(Table2[NAMA BARANG],MATCH(ROW()-1,Table2[//]))</f>
        <v>Kartu Undangan anak alpindo</v>
      </c>
      <c r="B1079" s="7">
        <f>INDEX(Table2[TT],MATCH(ROW()-1,Table2[//]))</f>
        <v>7</v>
      </c>
      <c r="C1079" s="8" t="str">
        <f>INDEX(Table2[KET],MATCH(ROW()-1,Table2[//]))</f>
        <v>4000 pc</v>
      </c>
    </row>
    <row r="1080" spans="1:3">
      <c r="A1080" s="6" t="str">
        <f>INDEX(Table2[NAMA BARANG],MATCH(ROW()-1,Table2[//]))</f>
        <v>Kartu Undangan anak Deluxe</v>
      </c>
      <c r="B1080" s="7">
        <f>INDEX(Table2[TT],MATCH(ROW()-1,Table2[//]))</f>
        <v>1</v>
      </c>
      <c r="C1080" s="8" t="str">
        <f>INDEX(Table2[KET],MATCH(ROW()-1,Table2[//]))</f>
        <v>2000 pk</v>
      </c>
    </row>
    <row r="1081" spans="1:3">
      <c r="A1081" s="6" t="str">
        <f>INDEX(Table2[NAMA BARANG],MATCH(ROW()-1,Table2[//]))</f>
        <v>Kartu undangan anak. Kecil</v>
      </c>
      <c r="B1081" s="7">
        <f>INDEX(Table2[TT],MATCH(ROW()-1,Table2[//]))</f>
        <v>2</v>
      </c>
      <c r="C1081" s="8">
        <f>INDEX(Table2[KET],MATCH(ROW()-1,Table2[//]))</f>
        <v>4000</v>
      </c>
    </row>
    <row r="1082" spans="1:3">
      <c r="A1082" s="6" t="str">
        <f>INDEX(Table2[NAMA BARANG],MATCH(ROW()-1,Table2[//]))</f>
        <v>Kawat potong warna emas</v>
      </c>
      <c r="B1082" s="7">
        <f>INDEX(Table2[TT],MATCH(ROW()-1,Table2[//]))</f>
        <v>4</v>
      </c>
      <c r="C1082" s="8" t="str">
        <f>INDEX(Table2[KET],MATCH(ROW()-1,Table2[//]))</f>
        <v>200 pk</v>
      </c>
    </row>
    <row r="1083" spans="1:3">
      <c r="A1083" s="6" t="str">
        <f>INDEX(Table2[NAMA BARANG],MATCH(ROW()-1,Table2[//]))</f>
        <v>Kertas Kado 50-70 Metalik</v>
      </c>
      <c r="B1083" s="7">
        <f>INDEX(Table2[TT],MATCH(ROW()-1,Table2[//]))</f>
        <v>1</v>
      </c>
      <c r="C1083" s="8" t="str">
        <f>INDEX(Table2[KET],MATCH(ROW()-1,Table2[//]))</f>
        <v>10 rim</v>
      </c>
    </row>
    <row r="1084" spans="1:3">
      <c r="A1084" s="6" t="str">
        <f>INDEX(Table2[NAMA BARANG],MATCH(ROW()-1,Table2[//]))</f>
        <v>Kertas Kado 70-100 bening polos</v>
      </c>
      <c r="B1084" s="7">
        <f>INDEX(Table2[TT],MATCH(ROW()-1,Table2[//]))</f>
        <v>5</v>
      </c>
      <c r="C1084" s="8" t="str">
        <f>INDEX(Table2[KET],MATCH(ROW()-1,Table2[//]))</f>
        <v>5 rim</v>
      </c>
    </row>
    <row r="1085" spans="1:3">
      <c r="A1085" s="6" t="str">
        <f>INDEX(Table2[NAMA BARANG],MATCH(ROW()-1,Table2[//]))</f>
        <v>Kertas Kado Holo (GLXY) Kn/ Mr/ Br</v>
      </c>
      <c r="B1085" s="7">
        <f>INDEX(Table2[TT],MATCH(ROW()-1,Table2[//]))</f>
        <v>7</v>
      </c>
      <c r="C1085" s="8" t="str">
        <f>INDEX(Table2[KET],MATCH(ROW()-1,Table2[//]))</f>
        <v>5000 lbr</v>
      </c>
    </row>
    <row r="1086" spans="1:3">
      <c r="A1086" s="6" t="str">
        <f>INDEX(Table2[NAMA BARANG],MATCH(ROW()-1,Table2[//]))</f>
        <v>Kertas Kado Holo 3 Dimensi (AN)</v>
      </c>
      <c r="B1086" s="7">
        <f>INDEX(Table2[TT],MATCH(ROW()-1,Table2[//]))</f>
        <v>4</v>
      </c>
      <c r="C1086" s="8" t="str">
        <f>INDEX(Table2[KET],MATCH(ROW()-1,Table2[//]))</f>
        <v>10 rim</v>
      </c>
    </row>
    <row r="1087" spans="1:3">
      <c r="A1087" s="6" t="str">
        <f>INDEX(Table2[NAMA BARANG],MATCH(ROW()-1,Table2[//]))</f>
        <v>Kertas Kado Holo motif 50x70</v>
      </c>
      <c r="B1087" s="7">
        <f>INDEX(Table2[TT],MATCH(ROW()-1,Table2[//]))</f>
        <v>55</v>
      </c>
      <c r="C1087" s="8" t="str">
        <f>INDEX(Table2[KET],MATCH(ROW()-1,Table2[//]))</f>
        <v>10 rim</v>
      </c>
    </row>
    <row r="1088" spans="1:3">
      <c r="A1088" s="6" t="str">
        <f>INDEX(Table2[NAMA BARANG],MATCH(ROW()-1,Table2[//]))</f>
        <v>Kertas Kado Holo motif polos PHS</v>
      </c>
      <c r="B1088" s="7">
        <f>INDEX(Table2[TT],MATCH(ROW()-1,Table2[//]))</f>
        <v>15</v>
      </c>
      <c r="C1088" s="8" t="str">
        <f>INDEX(Table2[KET],MATCH(ROW()-1,Table2[//]))</f>
        <v>10 rim</v>
      </c>
    </row>
    <row r="1089" spans="1:3">
      <c r="A1089" s="6" t="str">
        <f>INDEX(Table2[NAMA BARANG],MATCH(ROW()-1,Table2[//]))</f>
        <v>Kertas Kado HVS</v>
      </c>
      <c r="B1089" s="7">
        <f>INDEX(Table2[TT],MATCH(ROW()-1,Table2[//]))</f>
        <v>1</v>
      </c>
      <c r="C1089" s="8" t="str">
        <f>INDEX(Table2[KET],MATCH(ROW()-1,Table2[//]))</f>
        <v>2 rim</v>
      </c>
    </row>
    <row r="1090" spans="1:3">
      <c r="A1090" s="6" t="str">
        <f>INDEX(Table2[NAMA BARANG],MATCH(ROW()-1,Table2[//]))</f>
        <v>Kertas Kado Import(GD)/ Natal(3)/ Cmpr(8)</v>
      </c>
      <c r="B1090" s="7">
        <f>INDEX(Table2[TT],MATCH(ROW()-1,Table2[//]))</f>
        <v>11</v>
      </c>
      <c r="C1090" s="8" t="str">
        <f>INDEX(Table2[KET],MATCH(ROW()-1,Table2[//]))</f>
        <v>60 pk</v>
      </c>
    </row>
    <row r="1091" spans="1:3">
      <c r="A1091" s="6" t="str">
        <f>INDEX(Table2[NAMA BARANG],MATCH(ROW()-1,Table2[//]))</f>
        <v>Kertas Krep m/p</v>
      </c>
      <c r="B1091" s="7">
        <f>INDEX(Table2[TT],MATCH(ROW()-1,Table2[//]))</f>
        <v>4</v>
      </c>
      <c r="C1091" s="8">
        <f>INDEX(Table2[KET],MATCH(ROW()-1,Table2[//]))</f>
        <v>240</v>
      </c>
    </row>
    <row r="1092" spans="1:3">
      <c r="A1092" s="6" t="str">
        <f>INDEX(Table2[NAMA BARANG],MATCH(ROW()-1,Table2[//]))</f>
        <v>Kertas Krep mix koala</v>
      </c>
      <c r="B1092" s="7">
        <f>INDEX(Table2[TT],MATCH(ROW()-1,Table2[//]))</f>
        <v>5</v>
      </c>
      <c r="C1092" s="8">
        <f>INDEX(Table2[KET],MATCH(ROW()-1,Table2[//]))</f>
        <v>270</v>
      </c>
    </row>
    <row r="1093" spans="1:3">
      <c r="A1093" s="6" t="str">
        <f>INDEX(Table2[NAMA BARANG],MATCH(ROW()-1,Table2[//]))</f>
        <v>Kertas lipat origami 16x16 (7307 Korea) Princess/ WTP / Snow White</v>
      </c>
      <c r="B1093" s="7">
        <f>INDEX(Table2[TT],MATCH(ROW()-1,Table2[//]))</f>
        <v>4</v>
      </c>
      <c r="C1093" s="8" t="str">
        <f>INDEX(Table2[KET],MATCH(ROW()-1,Table2[//]))</f>
        <v>900 pc</v>
      </c>
    </row>
    <row r="1094" spans="1:3">
      <c r="A1094" s="6" t="str">
        <f>INDEX(Table2[NAMA BARANG],MATCH(ROW()-1,Table2[//]))</f>
        <v>Kertas lipat origami Z 003</v>
      </c>
      <c r="B1094" s="7">
        <f>INDEX(Table2[TT],MATCH(ROW()-1,Table2[//]))</f>
        <v>3</v>
      </c>
      <c r="C1094" s="8">
        <f>INDEX(Table2[KET],MATCH(ROW()-1,Table2[//]))</f>
        <v>0</v>
      </c>
    </row>
    <row r="1095" spans="1:3">
      <c r="A1095" s="6" t="str">
        <f>INDEX(Table2[NAMA BARANG],MATCH(ROW()-1,Table2[//]))</f>
        <v>Kertas lipat yasama motif 12 Dpn</v>
      </c>
      <c r="B1095" s="7">
        <f>INDEX(Table2[TT],MATCH(ROW()-1,Table2[//]))</f>
        <v>1</v>
      </c>
      <c r="C1095" s="8" t="str">
        <f>INDEX(Table2[KET],MATCH(ROW()-1,Table2[//]))</f>
        <v>1200 pc</v>
      </c>
    </row>
    <row r="1096" spans="1:3">
      <c r="A1096" s="6" t="str">
        <f>INDEX(Table2[NAMA BARANG],MATCH(ROW()-1,Table2[//]))</f>
        <v xml:space="preserve">Kertas origami mewarnai </v>
      </c>
      <c r="B1096" s="7">
        <f>INDEX(Table2[TT],MATCH(ROW()-1,Table2[//]))</f>
        <v>1</v>
      </c>
      <c r="C1096" s="8">
        <f>INDEX(Table2[KET],MATCH(ROW()-1,Table2[//]))</f>
        <v>1000</v>
      </c>
    </row>
    <row r="1097" spans="1:3">
      <c r="A1097" s="6" t="str">
        <f>INDEX(Table2[NAMA BARANG],MATCH(ROW()-1,Table2[//]))</f>
        <v xml:space="preserve">Kertas origami mewarnai </v>
      </c>
      <c r="B1097" s="7">
        <f>INDEX(Table2[TT],MATCH(ROW()-1,Table2[//]))</f>
        <v>5</v>
      </c>
      <c r="C1097" s="8">
        <f>INDEX(Table2[KET],MATCH(ROW()-1,Table2[//]))</f>
        <v>1000</v>
      </c>
    </row>
    <row r="1098" spans="1:3">
      <c r="A1098" s="6" t="str">
        <f>INDEX(Table2[NAMA BARANG],MATCH(ROW()-1,Table2[//]))</f>
        <v>Key ring Debozz DBKC 003. 96pc (5), 93box (1)</v>
      </c>
      <c r="B1098" s="7">
        <f>INDEX(Table2[TT],MATCH(ROW()-1,Table2[//]))</f>
        <v>6</v>
      </c>
      <c r="C1098" s="8" t="str">
        <f>INDEX(Table2[KET],MATCH(ROW()-1,Table2[//]))</f>
        <v>96 BOX</v>
      </c>
    </row>
    <row r="1099" spans="1:3">
      <c r="A1099" s="6" t="str">
        <f>INDEX(Table2[NAMA BARANG],MATCH(ROW()-1,Table2[//]))</f>
        <v>Kompas DL 45-3(gold)</v>
      </c>
      <c r="B1099" s="7">
        <f>INDEX(Table2[TT],MATCH(ROW()-1,Table2[//]))</f>
        <v>18</v>
      </c>
      <c r="C1099" s="8" t="str">
        <f>INDEX(Table2[KET],MATCH(ROW()-1,Table2[//]))</f>
        <v>144 pc</v>
      </c>
    </row>
    <row r="1100" spans="1:3">
      <c r="A1100" s="6" t="str">
        <f>INDEX(Table2[NAMA BARANG],MATCH(ROW()-1,Table2[//]))</f>
        <v>Ks. Set 6F 65</v>
      </c>
      <c r="B1100" s="7">
        <f>INDEX(Table2[TT],MATCH(ROW()-1,Table2[//]))</f>
        <v>4</v>
      </c>
      <c r="C1100" s="8">
        <f>INDEX(Table2[KET],MATCH(ROW()-1,Table2[//]))</f>
        <v>480</v>
      </c>
    </row>
    <row r="1101" spans="1:3">
      <c r="A1101" s="6" t="str">
        <f>INDEX(Table2[NAMA BARANG],MATCH(ROW()-1,Table2[//]))</f>
        <v>Ks. Set 6F 77</v>
      </c>
      <c r="B1101" s="7">
        <f>INDEX(Table2[TT],MATCH(ROW()-1,Table2[//]))</f>
        <v>2</v>
      </c>
      <c r="C1101" s="8">
        <f>INDEX(Table2[KET],MATCH(ROW()-1,Table2[//]))</f>
        <v>480</v>
      </c>
    </row>
    <row r="1102" spans="1:3">
      <c r="A1102" s="6" t="str">
        <f>INDEX(Table2[NAMA BARANG],MATCH(ROW()-1,Table2[//]))</f>
        <v>Ks. Set ABG Erica 0288(14)/ 0299(9)</v>
      </c>
      <c r="B1102" s="7">
        <f>INDEX(Table2[TT],MATCH(ROW()-1,Table2[//]))</f>
        <v>23</v>
      </c>
      <c r="C1102" s="8" t="str">
        <f>INDEX(Table2[KET],MATCH(ROW()-1,Table2[//]))</f>
        <v>72 ls</v>
      </c>
    </row>
    <row r="1103" spans="1:3">
      <c r="A1103" s="6" t="str">
        <f>INDEX(Table2[NAMA BARANG],MATCH(ROW()-1,Table2[//]))</f>
        <v>Ks. Set Bonrks Beauty III</v>
      </c>
      <c r="B1103" s="7">
        <f>INDEX(Table2[TT],MATCH(ROW()-1,Table2[//]))</f>
        <v>2</v>
      </c>
      <c r="C1103" s="8" t="str">
        <f>INDEX(Table2[KET],MATCH(ROW()-1,Table2[//]))</f>
        <v>56 ls</v>
      </c>
    </row>
    <row r="1104" spans="1:3">
      <c r="A1104" s="6" t="str">
        <f>INDEX(Table2[NAMA BARANG],MATCH(ROW()-1,Table2[//]))</f>
        <v>Ks. Set F4 G &amp; G Zodiac 1621</v>
      </c>
      <c r="B1104" s="7">
        <f>INDEX(Table2[TT],MATCH(ROW()-1,Table2[//]))</f>
        <v>1</v>
      </c>
      <c r="C1104" s="8" t="str">
        <f>INDEX(Table2[KET],MATCH(ROW()-1,Table2[//]))</f>
        <v>100 ls</v>
      </c>
    </row>
    <row r="1105" spans="1:3">
      <c r="A1105" s="6" t="str">
        <f>INDEX(Table2[NAMA BARANG],MATCH(ROW()-1,Table2[//]))</f>
        <v>Ks. Set F4+Data Pribadi</v>
      </c>
      <c r="B1105" s="7">
        <f>INDEX(Table2[TT],MATCH(ROW()-1,Table2[//]))</f>
        <v>1</v>
      </c>
      <c r="C1105" s="8" t="str">
        <f>INDEX(Table2[KET],MATCH(ROW()-1,Table2[//]))</f>
        <v>120 ls</v>
      </c>
    </row>
    <row r="1106" spans="1:3">
      <c r="A1106" s="6" t="str">
        <f>INDEX(Table2[NAMA BARANG],MATCH(ROW()-1,Table2[//]))</f>
        <v>Ks. Set F4+Sticker Silvia</v>
      </c>
      <c r="B1106" s="7">
        <f>INDEX(Table2[TT],MATCH(ROW()-1,Table2[//]))</f>
        <v>13</v>
      </c>
      <c r="C1106" s="8" t="str">
        <f>INDEX(Table2[KET],MATCH(ROW()-1,Table2[//]))</f>
        <v>96 ls</v>
      </c>
    </row>
    <row r="1107" spans="1:3">
      <c r="A1107" s="6" t="str">
        <f>INDEX(Table2[NAMA BARANG],MATCH(ROW()-1,Table2[//]))</f>
        <v xml:space="preserve">Ks. Set Fancy MCN </v>
      </c>
      <c r="B1107" s="7">
        <f>INDEX(Table2[TT],MATCH(ROW()-1,Table2[//]))</f>
        <v>7</v>
      </c>
      <c r="C1107" s="8" t="str">
        <f>INDEX(Table2[KET],MATCH(ROW()-1,Table2[//]))</f>
        <v>84 ls</v>
      </c>
    </row>
    <row r="1108" spans="1:3">
      <c r="A1108" s="6" t="str">
        <f>INDEX(Table2[NAMA BARANG],MATCH(ROW()-1,Table2[//]))</f>
        <v>Ks. Set Garfield</v>
      </c>
      <c r="B1108" s="7">
        <f>INDEX(Table2[TT],MATCH(ROW()-1,Table2[//]))</f>
        <v>12</v>
      </c>
      <c r="C1108" s="8" t="str">
        <f>INDEX(Table2[KET],MATCH(ROW()-1,Table2[//]))</f>
        <v>60 ls</v>
      </c>
    </row>
    <row r="1109" spans="1:3">
      <c r="A1109" s="6" t="str">
        <f>INDEX(Table2[NAMA BARANG],MATCH(ROW()-1,Table2[//]))</f>
        <v>Ks. Set Hk Mill 2000</v>
      </c>
      <c r="B1109" s="7">
        <f>INDEX(Table2[TT],MATCH(ROW()-1,Table2[//]))</f>
        <v>3</v>
      </c>
      <c r="C1109" s="8" t="str">
        <f>INDEX(Table2[KET],MATCH(ROW()-1,Table2[//]))</f>
        <v>72 ls</v>
      </c>
    </row>
    <row r="1110" spans="1:3">
      <c r="A1110" s="6" t="str">
        <f>INDEX(Table2[NAMA BARANG],MATCH(ROW()-1,Table2[//]))</f>
        <v>Ks. Set Menara Bunga</v>
      </c>
      <c r="B1110" s="7">
        <f>INDEX(Table2[TT],MATCH(ROW()-1,Table2[//]))</f>
        <v>1</v>
      </c>
      <c r="C1110" s="8" t="str">
        <f>INDEX(Table2[KET],MATCH(ROW()-1,Table2[//]))</f>
        <v>100 ls</v>
      </c>
    </row>
    <row r="1111" spans="1:3">
      <c r="A1111" s="6" t="str">
        <f>INDEX(Table2[NAMA BARANG],MATCH(ROW()-1,Table2[//]))</f>
        <v>Ks. Set Monroe</v>
      </c>
      <c r="B1111" s="7">
        <f>INDEX(Table2[TT],MATCH(ROW()-1,Table2[//]))</f>
        <v>1</v>
      </c>
      <c r="C1111" s="8" t="str">
        <f>INDEX(Table2[KET],MATCH(ROW()-1,Table2[//]))</f>
        <v>40 ls</v>
      </c>
    </row>
    <row r="1112" spans="1:3">
      <c r="A1112" s="6" t="str">
        <f>INDEX(Table2[NAMA BARANG],MATCH(ROW()-1,Table2[//]))</f>
        <v>Ks. Set Monroe</v>
      </c>
      <c r="B1112" s="7">
        <f>INDEX(Table2[TT],MATCH(ROW()-1,Table2[//]))</f>
        <v>1</v>
      </c>
      <c r="C1112" s="8" t="str">
        <f>INDEX(Table2[KET],MATCH(ROW()-1,Table2[//]))</f>
        <v>40 ls</v>
      </c>
    </row>
    <row r="1113" spans="1:3">
      <c r="A1113" s="6" t="str">
        <f>INDEX(Table2[NAMA BARANG],MATCH(ROW()-1,Table2[//]))</f>
        <v>Ks. Set Pipy &amp; Friend</v>
      </c>
      <c r="B1113" s="7">
        <f>INDEX(Table2[TT],MATCH(ROW()-1,Table2[//]))</f>
        <v>1</v>
      </c>
      <c r="C1113" s="8" t="str">
        <f>INDEX(Table2[KET],MATCH(ROW()-1,Table2[//]))</f>
        <v>72 ls</v>
      </c>
    </row>
    <row r="1114" spans="1:3">
      <c r="A1114" s="6" t="str">
        <f>INDEX(Table2[NAMA BARANG],MATCH(ROW()-1,Table2[//]))</f>
        <v>Kuas Atorna no 11</v>
      </c>
      <c r="B1114" s="7">
        <f>INDEX(Table2[TT],MATCH(ROW()-1,Table2[//]))</f>
        <v>2</v>
      </c>
      <c r="C1114" s="8" t="str">
        <f>INDEX(Table2[KET],MATCH(ROW()-1,Table2[//]))</f>
        <v>100 ls</v>
      </c>
    </row>
    <row r="1115" spans="1:3">
      <c r="A1115" s="6" t="str">
        <f>INDEX(Table2[NAMA BARANG],MATCH(ROW()-1,Table2[//]))</f>
        <v>Kuas Atorna no 8</v>
      </c>
      <c r="B1115" s="7">
        <f>INDEX(Table2[TT],MATCH(ROW()-1,Table2[//]))</f>
        <v>3</v>
      </c>
      <c r="C1115" s="8" t="str">
        <f>INDEX(Table2[KET],MATCH(ROW()-1,Table2[//]))</f>
        <v>100 ls</v>
      </c>
    </row>
    <row r="1116" spans="1:3">
      <c r="A1116" s="6" t="str">
        <f>INDEX(Table2[NAMA BARANG],MATCH(ROW()-1,Table2[//]))</f>
        <v>Kuas Atorna no 9</v>
      </c>
      <c r="B1116" s="7">
        <f>INDEX(Table2[TT],MATCH(ROW()-1,Table2[//]))</f>
        <v>4</v>
      </c>
      <c r="C1116" s="8" t="str">
        <f>INDEX(Table2[KET],MATCH(ROW()-1,Table2[//]))</f>
        <v>100 ls</v>
      </c>
    </row>
    <row r="1117" spans="1:3">
      <c r="A1117" s="6" t="str">
        <f>INDEX(Table2[NAMA BARANG],MATCH(ROW()-1,Table2[//]))</f>
        <v>Kuas Cat 005 (6 pc)</v>
      </c>
      <c r="B1117" s="7">
        <f>INDEX(Table2[TT],MATCH(ROW()-1,Table2[//]))</f>
        <v>1</v>
      </c>
      <c r="C1117" s="8" t="str">
        <f>INDEX(Table2[KET],MATCH(ROW()-1,Table2[//]))</f>
        <v>480 set</v>
      </c>
    </row>
    <row r="1118" spans="1:3">
      <c r="A1118" s="6" t="str">
        <f>INDEX(Table2[NAMA BARANG],MATCH(ROW()-1,Table2[//]))</f>
        <v>Kuas Cat 251-12H</v>
      </c>
      <c r="B1118" s="7">
        <f>INDEX(Table2[TT],MATCH(ROW()-1,Table2[//]))</f>
        <v>3</v>
      </c>
      <c r="C1118" s="8" t="str">
        <f>INDEX(Table2[KET],MATCH(ROW()-1,Table2[//]))</f>
        <v>240 set</v>
      </c>
    </row>
    <row r="1119" spans="1:3">
      <c r="A1119" s="6" t="str">
        <f>INDEX(Table2[NAMA BARANG],MATCH(ROW()-1,Table2[//]))</f>
        <v>Kuas Cat H 4 POAI</v>
      </c>
      <c r="B1119" s="7">
        <f>INDEX(Table2[TT],MATCH(ROW()-1,Table2[//]))</f>
        <v>8</v>
      </c>
      <c r="C1119" s="8" t="str">
        <f>INDEX(Table2[KET],MATCH(ROW()-1,Table2[//]))</f>
        <v>216 pc</v>
      </c>
    </row>
    <row r="1120" spans="1:3">
      <c r="A1120" s="6" t="str">
        <f>INDEX(Table2[NAMA BARANG],MATCH(ROW()-1,Table2[//]))</f>
        <v>Kuas enter 929-1</v>
      </c>
      <c r="B1120" s="7">
        <f>INDEX(Table2[TT],MATCH(ROW()-1,Table2[//]))</f>
        <v>1</v>
      </c>
      <c r="C1120" s="8" t="str">
        <f>INDEX(Table2[KET],MATCH(ROW()-1,Table2[//]))</f>
        <v>200 ls</v>
      </c>
    </row>
    <row r="1121" spans="1:3">
      <c r="A1121" s="6" t="str">
        <f>INDEX(Table2[NAMA BARANG],MATCH(ROW()-1,Table2[//]))</f>
        <v>Kuas enter 929-2</v>
      </c>
      <c r="B1121" s="7">
        <f>INDEX(Table2[TT],MATCH(ROW()-1,Table2[//]))</f>
        <v>1</v>
      </c>
      <c r="C1121" s="8" t="str">
        <f>INDEX(Table2[KET],MATCH(ROW()-1,Table2[//]))</f>
        <v>200 ls</v>
      </c>
    </row>
    <row r="1122" spans="1:3">
      <c r="A1122" s="6" t="str">
        <f>INDEX(Table2[NAMA BARANG],MATCH(ROW()-1,Table2[//]))</f>
        <v>Kuas enter no 8</v>
      </c>
      <c r="B1122" s="7">
        <f>INDEX(Table2[TT],MATCH(ROW()-1,Table2[//]))</f>
        <v>1</v>
      </c>
      <c r="C1122" s="8" t="str">
        <f>INDEX(Table2[KET],MATCH(ROW()-1,Table2[//]))</f>
        <v>100 ls</v>
      </c>
    </row>
    <row r="1123" spans="1:3">
      <c r="A1123" s="6" t="str">
        <f>INDEX(Table2[NAMA BARANG],MATCH(ROW()-1,Table2[//]))</f>
        <v>Kuas enter Set 1929</v>
      </c>
      <c r="B1123" s="7">
        <f>INDEX(Table2[TT],MATCH(ROW()-1,Table2[//]))</f>
        <v>5</v>
      </c>
      <c r="C1123" s="8" t="str">
        <f>INDEX(Table2[KET],MATCH(ROW()-1,Table2[//]))</f>
        <v>200 set</v>
      </c>
    </row>
    <row r="1124" spans="1:3">
      <c r="A1124" s="6" t="str">
        <f>INDEX(Table2[NAMA BARANG],MATCH(ROW()-1,Table2[//]))</f>
        <v>Kuas Infico no 6</v>
      </c>
      <c r="B1124" s="7">
        <f>INDEX(Table2[TT],MATCH(ROW()-1,Table2[//]))</f>
        <v>4</v>
      </c>
      <c r="C1124" s="8" t="str">
        <f>INDEX(Table2[KET],MATCH(ROW()-1,Table2[//]))</f>
        <v>200 ls</v>
      </c>
    </row>
    <row r="1125" spans="1:3">
      <c r="A1125" s="6" t="str">
        <f>INDEX(Table2[NAMA BARANG],MATCH(ROW()-1,Table2[//]))</f>
        <v>Kuas Mofie CB 02 kecil (2)/ CB 03 Besar (1)</v>
      </c>
      <c r="B1125" s="7">
        <f>INDEX(Table2[TT],MATCH(ROW()-1,Table2[//]))</f>
        <v>3</v>
      </c>
      <c r="C1125" s="8" t="str">
        <f>INDEX(Table2[KET],MATCH(ROW()-1,Table2[//]))</f>
        <v>2000 pc</v>
      </c>
    </row>
    <row r="1126" spans="1:3">
      <c r="A1126" s="6" t="str">
        <f>INDEX(Table2[NAMA BARANG],MATCH(ROW()-1,Table2[//]))</f>
        <v>Kuas Montana no 1</v>
      </c>
      <c r="B1126" s="7">
        <f>INDEX(Table2[TT],MATCH(ROW()-1,Table2[//]))</f>
        <v>7</v>
      </c>
      <c r="C1126" s="8" t="str">
        <f>INDEX(Table2[KET],MATCH(ROW()-1,Table2[//]))</f>
        <v>200 ls</v>
      </c>
    </row>
    <row r="1127" spans="1:3">
      <c r="A1127" s="6" t="str">
        <f>INDEX(Table2[NAMA BARANG],MATCH(ROW()-1,Table2[//]))</f>
        <v>Kuas Montana no 2</v>
      </c>
      <c r="B1127" s="7">
        <f>INDEX(Table2[TT],MATCH(ROW()-1,Table2[//]))</f>
        <v>11</v>
      </c>
      <c r="C1127" s="8" t="str">
        <f>INDEX(Table2[KET],MATCH(ROW()-1,Table2[//]))</f>
        <v>100 box</v>
      </c>
    </row>
    <row r="1128" spans="1:3">
      <c r="A1128" s="6" t="str">
        <f>INDEX(Table2[NAMA BARANG],MATCH(ROW()-1,Table2[//]))</f>
        <v>Kuas Montana no 3</v>
      </c>
      <c r="B1128" s="7">
        <f>INDEX(Table2[TT],MATCH(ROW()-1,Table2[//]))</f>
        <v>6</v>
      </c>
      <c r="C1128" s="8" t="str">
        <f>INDEX(Table2[KET],MATCH(ROW()-1,Table2[//]))</f>
        <v>100 box</v>
      </c>
    </row>
    <row r="1129" spans="1:3">
      <c r="A1129" s="6" t="str">
        <f>INDEX(Table2[NAMA BARANG],MATCH(ROW()-1,Table2[//]))</f>
        <v>Kuas Montana no 4</v>
      </c>
      <c r="B1129" s="7">
        <f>INDEX(Table2[TT],MATCH(ROW()-1,Table2[//]))</f>
        <v>7</v>
      </c>
      <c r="C1129" s="8" t="str">
        <f>INDEX(Table2[KET],MATCH(ROW()-1,Table2[//]))</f>
        <v>100 box</v>
      </c>
    </row>
    <row r="1130" spans="1:3">
      <c r="A1130" s="6" t="str">
        <f>INDEX(Table2[NAMA BARANG],MATCH(ROW()-1,Table2[//]))</f>
        <v>Kuas Montana no 5</v>
      </c>
      <c r="B1130" s="7">
        <f>INDEX(Table2[TT],MATCH(ROW()-1,Table2[//]))</f>
        <v>9</v>
      </c>
      <c r="C1130" s="8" t="str">
        <f>INDEX(Table2[KET],MATCH(ROW()-1,Table2[//]))</f>
        <v>75 box</v>
      </c>
    </row>
    <row r="1131" spans="1:3">
      <c r="A1131" s="6" t="str">
        <f>INDEX(Table2[NAMA BARANG],MATCH(ROW()-1,Table2[//]))</f>
        <v>Kuas Montana no 6</v>
      </c>
      <c r="B1131" s="7">
        <f>INDEX(Table2[TT],MATCH(ROW()-1,Table2[//]))</f>
        <v>10</v>
      </c>
      <c r="C1131" s="8" t="str">
        <f>INDEX(Table2[KET],MATCH(ROW()-1,Table2[//]))</f>
        <v>75 box</v>
      </c>
    </row>
    <row r="1132" spans="1:3">
      <c r="A1132" s="6" t="str">
        <f>INDEX(Table2[NAMA BARANG],MATCH(ROW()-1,Table2[//]))</f>
        <v>Kuas pagoda 251-8</v>
      </c>
      <c r="B1132" s="7">
        <f>INDEX(Table2[TT],MATCH(ROW()-1,Table2[//]))</f>
        <v>2</v>
      </c>
      <c r="C1132" s="8" t="str">
        <f>INDEX(Table2[KET],MATCH(ROW()-1,Table2[//]))</f>
        <v>25 gr</v>
      </c>
    </row>
    <row r="1133" spans="1:3">
      <c r="A1133" s="6" t="str">
        <f>INDEX(Table2[NAMA BARANG],MATCH(ROW()-1,Table2[//]))</f>
        <v>Kuas pagoda 5(2)/ 6(2)</v>
      </c>
      <c r="B1133" s="7">
        <f>INDEX(Table2[TT],MATCH(ROW()-1,Table2[//]))</f>
        <v>4</v>
      </c>
      <c r="C1133" s="8" t="str">
        <f>INDEX(Table2[KET],MATCH(ROW()-1,Table2[//]))</f>
        <v>25 gros</v>
      </c>
    </row>
    <row r="1134" spans="1:3">
      <c r="A1134" s="6" t="str">
        <f>INDEX(Table2[NAMA BARANG],MATCH(ROW()-1,Table2[//]))</f>
        <v>Kuas Pagoda no 1 (251-1)</v>
      </c>
      <c r="B1134" s="7">
        <f>INDEX(Table2[TT],MATCH(ROW()-1,Table2[//]))</f>
        <v>1</v>
      </c>
      <c r="C1134" s="8" t="str">
        <f>INDEX(Table2[KET],MATCH(ROW()-1,Table2[//]))</f>
        <v>25 gr</v>
      </c>
    </row>
    <row r="1135" spans="1:3">
      <c r="A1135" s="6" t="str">
        <f>INDEX(Table2[NAMA BARANG],MATCH(ROW()-1,Table2[//]))</f>
        <v>Kuas pagoda no 11</v>
      </c>
      <c r="B1135" s="7">
        <f>INDEX(Table2[TT],MATCH(ROW()-1,Table2[//]))</f>
        <v>3</v>
      </c>
      <c r="C1135" s="8" t="str">
        <f>INDEX(Table2[KET],MATCH(ROW()-1,Table2[//]))</f>
        <v>15 gros</v>
      </c>
    </row>
    <row r="1136" spans="1:3">
      <c r="A1136" s="6" t="str">
        <f>INDEX(Table2[NAMA BARANG],MATCH(ROW()-1,Table2[//]))</f>
        <v>Kuas pagoda set 1928</v>
      </c>
      <c r="B1136" s="7">
        <f>INDEX(Table2[TT],MATCH(ROW()-1,Table2[//]))</f>
        <v>7</v>
      </c>
      <c r="C1136" s="8" t="str">
        <f>INDEX(Table2[KET],MATCH(ROW()-1,Table2[//]))</f>
        <v>480 pc</v>
      </c>
    </row>
    <row r="1137" spans="1:3">
      <c r="A1137" s="6" t="str">
        <f>INDEX(Table2[NAMA BARANG],MATCH(ROW()-1,Table2[//]))</f>
        <v>Kuas PBB 1110</v>
      </c>
      <c r="B1137" s="7">
        <f>INDEX(Table2[TT],MATCH(ROW()-1,Table2[//]))</f>
        <v>5</v>
      </c>
      <c r="C1137" s="8" t="str">
        <f>INDEX(Table2[KET],MATCH(ROW()-1,Table2[//]))</f>
        <v>20 gr</v>
      </c>
    </row>
    <row r="1138" spans="1:3">
      <c r="A1138" s="6" t="str">
        <f>INDEX(Table2[NAMA BARANG],MATCH(ROW()-1,Table2[//]))</f>
        <v>Kuas PBB 1111</v>
      </c>
      <c r="B1138" s="7">
        <f>INDEX(Table2[TT],MATCH(ROW()-1,Table2[//]))</f>
        <v>6</v>
      </c>
      <c r="C1138" s="8" t="str">
        <f>INDEX(Table2[KET],MATCH(ROW()-1,Table2[//]))</f>
        <v>15 gr</v>
      </c>
    </row>
    <row r="1139" spans="1:3">
      <c r="A1139" s="6" t="str">
        <f>INDEX(Table2[NAMA BARANG],MATCH(ROW()-1,Table2[//]))</f>
        <v>Kuas TF 2620</v>
      </c>
      <c r="B1139" s="7">
        <f>INDEX(Table2[TT],MATCH(ROW()-1,Table2[//]))</f>
        <v>5</v>
      </c>
      <c r="C1139" s="8">
        <f>INDEX(Table2[KET],MATCH(ROW()-1,Table2[//]))</f>
        <v>240</v>
      </c>
    </row>
    <row r="1140" spans="1:3">
      <c r="A1140" s="6" t="str">
        <f>INDEX(Table2[NAMA BARANG],MATCH(ROW()-1,Table2[//]))</f>
        <v>Kuas Walito 6626</v>
      </c>
      <c r="B1140" s="7">
        <f>INDEX(Table2[TT],MATCH(ROW()-1,Table2[//]))</f>
        <v>1</v>
      </c>
      <c r="C1140" s="8">
        <f>INDEX(Table2[KET],MATCH(ROW()-1,Table2[//]))</f>
        <v>0</v>
      </c>
    </row>
    <row r="1141" spans="1:3">
      <c r="A1141" s="6" t="str">
        <f>INDEX(Table2[NAMA BARANG],MATCH(ROW()-1,Table2[//]))</f>
        <v>Kuas/ Brush E02</v>
      </c>
      <c r="B1141" s="7">
        <f>INDEX(Table2[TT],MATCH(ROW()-1,Table2[//]))</f>
        <v>2</v>
      </c>
      <c r="C1141" s="8" t="str">
        <f>INDEX(Table2[KET],MATCH(ROW()-1,Table2[//]))</f>
        <v>600 pc</v>
      </c>
    </row>
    <row r="1142" spans="1:3">
      <c r="A1142" s="6" t="str">
        <f>INDEX(Table2[NAMA BARANG],MATCH(ROW()-1,Table2[//]))</f>
        <v>KUT MCN besar</v>
      </c>
      <c r="B1142" s="7">
        <f>INDEX(Table2[TT],MATCH(ROW()-1,Table2[//]))</f>
        <v>5</v>
      </c>
      <c r="C1142" s="8" t="str">
        <f>INDEX(Table2[KET],MATCH(ROW()-1,Table2[//]))</f>
        <v>230 ls</v>
      </c>
    </row>
    <row r="1143" spans="1:3">
      <c r="A1143" s="6" t="str">
        <f>INDEX(Table2[NAMA BARANG],MATCH(ROW()-1,Table2[//]))</f>
        <v>L Leaf A5 100 Hologram AV(15) Bellsmart</v>
      </c>
      <c r="B1143" s="7">
        <f>INDEX(Table2[TT],MATCH(ROW()-1,Table2[//]))</f>
        <v>15</v>
      </c>
      <c r="C1143" s="8">
        <f>INDEX(Table2[KET],MATCH(ROW()-1,Table2[//]))</f>
        <v>600</v>
      </c>
    </row>
    <row r="1144" spans="1:3">
      <c r="A1144" s="6" t="str">
        <f>INDEX(Table2[NAMA BARANG],MATCH(ROW()-1,Table2[//]))</f>
        <v>L Leaf A5 100 Hologram Car</v>
      </c>
      <c r="B1144" s="7">
        <f>INDEX(Table2[TT],MATCH(ROW()-1,Table2[//]))</f>
        <v>1</v>
      </c>
      <c r="C1144" s="8">
        <f>INDEX(Table2[KET],MATCH(ROW()-1,Table2[//]))</f>
        <v>600</v>
      </c>
    </row>
    <row r="1145" spans="1:3">
      <c r="A1145" s="6" t="str">
        <f>INDEX(Table2[NAMA BARANG],MATCH(ROW()-1,Table2[//]))</f>
        <v>L leaf A5 100 LBR Koala MTK Strimin</v>
      </c>
      <c r="B1145" s="7">
        <f>INDEX(Table2[TT],MATCH(ROW()-1,Table2[//]))</f>
        <v>2</v>
      </c>
      <c r="C1145" s="8">
        <f>INDEX(Table2[KET],MATCH(ROW()-1,Table2[//]))</f>
        <v>60</v>
      </c>
    </row>
    <row r="1146" spans="1:3">
      <c r="A1146" s="6" t="str">
        <f>INDEX(Table2[NAMA BARANG],MATCH(ROW()-1,Table2[//]))</f>
        <v>L leaf A5 100 MTK Kotak B</v>
      </c>
      <c r="B1146" s="7">
        <f>INDEX(Table2[TT],MATCH(ROW()-1,Table2[//]))</f>
        <v>1</v>
      </c>
      <c r="C1146" s="8">
        <f>INDEX(Table2[KET],MATCH(ROW()-1,Table2[//]))</f>
        <v>150</v>
      </c>
    </row>
    <row r="1147" spans="1:3">
      <c r="A1147" s="6" t="str">
        <f>INDEX(Table2[NAMA BARANG],MATCH(ROW()-1,Table2[//]))</f>
        <v>L Leaf A5 100 Rainbow polos</v>
      </c>
      <c r="B1147" s="7">
        <f>INDEX(Table2[TT],MATCH(ROW()-1,Table2[//]))</f>
        <v>1</v>
      </c>
      <c r="C1147" s="8" t="str">
        <f>INDEX(Table2[KET],MATCH(ROW()-1,Table2[//]))</f>
        <v>160 pc</v>
      </c>
    </row>
    <row r="1148" spans="1:3">
      <c r="A1148" s="6" t="str">
        <f>INDEX(Table2[NAMA BARANG],MATCH(ROW()-1,Table2[//]))</f>
        <v>L Leaf A5 100 vintage</v>
      </c>
      <c r="B1148" s="7">
        <f>INDEX(Table2[TT],MATCH(ROW()-1,Table2[//]))</f>
        <v>1</v>
      </c>
      <c r="C1148" s="8" t="str">
        <f>INDEX(Table2[KET],MATCH(ROW()-1,Table2[//]))</f>
        <v>360 pc</v>
      </c>
    </row>
    <row r="1149" spans="1:3">
      <c r="A1149" s="6" t="str">
        <f>INDEX(Table2[NAMA BARANG],MATCH(ROW()-1,Table2[//]))</f>
        <v>L Leaf A5 100-12 Frozen</v>
      </c>
      <c r="B1149" s="7">
        <f>INDEX(Table2[TT],MATCH(ROW()-1,Table2[//]))</f>
        <v>1</v>
      </c>
      <c r="C1149" s="8">
        <f>INDEX(Table2[KET],MATCH(ROW()-1,Table2[//]))</f>
        <v>360</v>
      </c>
    </row>
    <row r="1150" spans="1:3">
      <c r="A1150" s="6" t="str">
        <f>INDEX(Table2[NAMA BARANG],MATCH(ROW()-1,Table2[//]))</f>
        <v>L Leaf A5 100-12T Sun/ Kitty</v>
      </c>
      <c r="B1150" s="7">
        <f>INDEX(Table2[TT],MATCH(ROW()-1,Table2[//]))</f>
        <v>2</v>
      </c>
      <c r="C1150" s="8">
        <f>INDEX(Table2[KET],MATCH(ROW()-1,Table2[//]))</f>
        <v>360</v>
      </c>
    </row>
    <row r="1151" spans="1:3">
      <c r="A1151" s="6" t="str">
        <f>INDEX(Table2[NAMA BARANG],MATCH(ROW()-1,Table2[//]))</f>
        <v>L Leaf A5 110 gasta Kitty</v>
      </c>
      <c r="B1151" s="7">
        <f>INDEX(Table2[TT],MATCH(ROW()-1,Table2[//]))</f>
        <v>1</v>
      </c>
      <c r="C1151" s="8">
        <f>INDEX(Table2[KET],MATCH(ROW()-1,Table2[//]))</f>
        <v>0</v>
      </c>
    </row>
    <row r="1152" spans="1:3">
      <c r="A1152" s="6" t="str">
        <f>INDEX(Table2[NAMA BARANG],MATCH(ROW()-1,Table2[//]))</f>
        <v>L Leaf A5 110 vintage gasta/ Frozen</v>
      </c>
      <c r="B1152" s="7">
        <f>INDEX(Table2[TT],MATCH(ROW()-1,Table2[//]))</f>
        <v>2</v>
      </c>
      <c r="C1152" s="8">
        <f>INDEX(Table2[KET],MATCH(ROW()-1,Table2[//]))</f>
        <v>0</v>
      </c>
    </row>
    <row r="1153" spans="1:3">
      <c r="A1153" s="6" t="str">
        <f>INDEX(Table2[NAMA BARANG],MATCH(ROW()-1,Table2[//]))</f>
        <v>L Leaf A5 1213 paint</v>
      </c>
      <c r="B1153" s="7">
        <f>INDEX(Table2[TT],MATCH(ROW()-1,Table2[//]))</f>
        <v>4</v>
      </c>
      <c r="C1153" s="8">
        <f>INDEX(Table2[KET],MATCH(ROW()-1,Table2[//]))</f>
        <v>720</v>
      </c>
    </row>
    <row r="1154" spans="1:3">
      <c r="A1154" s="6" t="str">
        <f>INDEX(Table2[NAMA BARANG],MATCH(ROW()-1,Table2[//]))</f>
        <v>L leaf A5 50 koala MTK kotak k</v>
      </c>
      <c r="B1154" s="7">
        <f>INDEX(Table2[TT],MATCH(ROW()-1,Table2[//]))</f>
        <v>1</v>
      </c>
      <c r="C1154" s="8">
        <f>INDEX(Table2[KET],MATCH(ROW()-1,Table2[//]))</f>
        <v>0</v>
      </c>
    </row>
    <row r="1155" spans="1:3">
      <c r="A1155" s="6" t="str">
        <f>INDEX(Table2[NAMA BARANG],MATCH(ROW()-1,Table2[//]))</f>
        <v>L leaf A5 50 MTK kotak b</v>
      </c>
      <c r="B1155" s="7">
        <f>INDEX(Table2[TT],MATCH(ROW()-1,Table2[//]))</f>
        <v>1</v>
      </c>
      <c r="C1155" s="8">
        <f>INDEX(Table2[KET],MATCH(ROW()-1,Table2[//]))</f>
        <v>300</v>
      </c>
    </row>
    <row r="1156" spans="1:3">
      <c r="A1156" s="6" t="str">
        <f>INDEX(Table2[NAMA BARANG],MATCH(ROW()-1,Table2[//]))</f>
        <v>L Leaf A5 50 rainbow garis</v>
      </c>
      <c r="B1156" s="7">
        <f>INDEX(Table2[TT],MATCH(ROW()-1,Table2[//]))</f>
        <v>2</v>
      </c>
      <c r="C1156" s="8">
        <f>INDEX(Table2[KET],MATCH(ROW()-1,Table2[//]))</f>
        <v>200</v>
      </c>
    </row>
    <row r="1157" spans="1:3">
      <c r="A1157" s="6" t="str">
        <f>INDEX(Table2[NAMA BARANG],MATCH(ROW()-1,Table2[//]))</f>
        <v>L Leaf A5 biasa minion</v>
      </c>
      <c r="B1157" s="7">
        <f>INDEX(Table2[TT],MATCH(ROW()-1,Table2[//]))</f>
        <v>1</v>
      </c>
      <c r="C1157" s="8">
        <f>INDEX(Table2[KET],MATCH(ROW()-1,Table2[//]))</f>
        <v>720</v>
      </c>
    </row>
    <row r="1158" spans="1:3">
      <c r="A1158" s="6" t="str">
        <f>INDEX(Table2[NAMA BARANG],MATCH(ROW()-1,Table2[//]))</f>
        <v>L Leaf A5 Fancy 20 lb Cpr</v>
      </c>
      <c r="B1158" s="7">
        <f>INDEX(Table2[TT],MATCH(ROW()-1,Table2[//]))</f>
        <v>6</v>
      </c>
      <c r="C1158" s="8">
        <f>INDEX(Table2[KET],MATCH(ROW()-1,Table2[//]))</f>
        <v>720</v>
      </c>
    </row>
    <row r="1159" spans="1:3">
      <c r="A1159" s="6" t="str">
        <f>INDEX(Table2[NAMA BARANG],MATCH(ROW()-1,Table2[//]))</f>
        <v>L Leaf A5 Fancy Ps Asiong</v>
      </c>
      <c r="B1159" s="7">
        <f>INDEX(Table2[TT],MATCH(ROW()-1,Table2[//]))</f>
        <v>4</v>
      </c>
      <c r="C1159" s="8" t="str">
        <f>INDEX(Table2[KET],MATCH(ROW()-1,Table2[//]))</f>
        <v>720 pc</v>
      </c>
    </row>
    <row r="1160" spans="1:3">
      <c r="A1160" s="6" t="str">
        <f>INDEX(Table2[NAMA BARANG],MATCH(ROW()-1,Table2[//]))</f>
        <v>L Leaf A5 Fancy+Sticker</v>
      </c>
      <c r="B1160" s="7">
        <f>INDEX(Table2[TT],MATCH(ROW()-1,Table2[//]))</f>
        <v>1</v>
      </c>
      <c r="C1160" s="8" t="str">
        <f>INDEX(Table2[KET],MATCH(ROW()-1,Table2[//]))</f>
        <v>720 pc</v>
      </c>
    </row>
    <row r="1161" spans="1:3">
      <c r="A1161" s="6" t="str">
        <f>INDEX(Table2[NAMA BARANG],MATCH(ROW()-1,Table2[//]))</f>
        <v>L Leaf A5 Holo plong pony, Hk, car Biodata</v>
      </c>
      <c r="B1161" s="7">
        <f>INDEX(Table2[TT],MATCH(ROW()-1,Table2[//]))</f>
        <v>2</v>
      </c>
      <c r="C1161" s="8">
        <f>INDEX(Table2[KET],MATCH(ROW()-1,Table2[//]))</f>
        <v>600</v>
      </c>
    </row>
    <row r="1162" spans="1:3">
      <c r="A1162" s="6" t="str">
        <f>INDEX(Table2[NAMA BARANG],MATCH(ROW()-1,Table2[//]))</f>
        <v>L Leaf A5 Holo+Sticker</v>
      </c>
      <c r="B1162" s="7">
        <f>INDEX(Table2[TT],MATCH(ROW()-1,Table2[//]))</f>
        <v>4</v>
      </c>
      <c r="C1162" s="8" t="str">
        <f>INDEX(Table2[KET],MATCH(ROW()-1,Table2[//]))</f>
        <v>720 pc</v>
      </c>
    </row>
    <row r="1163" spans="1:3">
      <c r="A1163" s="6" t="str">
        <f>INDEX(Table2[NAMA BARANG],MATCH(ROW()-1,Table2[//]))</f>
        <v>L Leaf A5 plong Hk</v>
      </c>
      <c r="B1163" s="7">
        <f>INDEX(Table2[TT],MATCH(ROW()-1,Table2[//]))</f>
        <v>14</v>
      </c>
      <c r="C1163" s="8">
        <f>INDEX(Table2[KET],MATCH(ROW()-1,Table2[//]))</f>
        <v>480</v>
      </c>
    </row>
    <row r="1164" spans="1:3">
      <c r="A1164" s="6" t="str">
        <f>INDEX(Table2[NAMA BARANG],MATCH(ROW()-1,Table2[//]))</f>
        <v>L Leaf A5 plong Holo IQ</v>
      </c>
      <c r="B1164" s="7">
        <f>INDEX(Table2[TT],MATCH(ROW()-1,Table2[//]))</f>
        <v>2</v>
      </c>
      <c r="C1164" s="8">
        <f>INDEX(Table2[KET],MATCH(ROW()-1,Table2[//]))</f>
        <v>600</v>
      </c>
    </row>
    <row r="1165" spans="1:3">
      <c r="A1165" s="6" t="str">
        <f>INDEX(Table2[NAMA BARANG],MATCH(ROW()-1,Table2[//]))</f>
        <v>L Leaf A5 plong Holo Snow White</v>
      </c>
      <c r="B1165" s="7">
        <f>INDEX(Table2[TT],MATCH(ROW()-1,Table2[//]))</f>
        <v>2</v>
      </c>
      <c r="C1165" s="8">
        <f>INDEX(Table2[KET],MATCH(ROW()-1,Table2[//]))</f>
        <v>600</v>
      </c>
    </row>
    <row r="1166" spans="1:3">
      <c r="A1166" s="6" t="str">
        <f>INDEX(Table2[NAMA BARANG],MATCH(ROW()-1,Table2[//]))</f>
        <v>L Leaf A5 plong Holo Sofia(3) BB Smart(3)</v>
      </c>
      <c r="B1166" s="7">
        <f>INDEX(Table2[TT],MATCH(ROW()-1,Table2[//]))</f>
        <v>6</v>
      </c>
      <c r="C1166" s="8">
        <f>INDEX(Table2[KET],MATCH(ROW()-1,Table2[//]))</f>
        <v>600</v>
      </c>
    </row>
    <row r="1167" spans="1:3">
      <c r="A1167" s="6" t="str">
        <f>INDEX(Table2[NAMA BARANG],MATCH(ROW()-1,Table2[//]))</f>
        <v>L Leaf A5 plong monster</v>
      </c>
      <c r="B1167" s="7">
        <f>INDEX(Table2[TT],MATCH(ROW()-1,Table2[//]))</f>
        <v>1</v>
      </c>
      <c r="C1167" s="8">
        <f>INDEX(Table2[KET],MATCH(ROW()-1,Table2[//]))</f>
        <v>480</v>
      </c>
    </row>
    <row r="1168" spans="1:3">
      <c r="A1168" s="6" t="str">
        <f>INDEX(Table2[NAMA BARANG],MATCH(ROW()-1,Table2[//]))</f>
        <v>L Leaf A5 plong QF</v>
      </c>
      <c r="B1168" s="7">
        <f>INDEX(Table2[TT],MATCH(ROW()-1,Table2[//]))</f>
        <v>1</v>
      </c>
      <c r="C1168" s="8">
        <f>INDEX(Table2[KET],MATCH(ROW()-1,Table2[//]))</f>
        <v>600</v>
      </c>
    </row>
    <row r="1169" spans="1:3">
      <c r="A1169" s="6" t="str">
        <f>INDEX(Table2[NAMA BARANG],MATCH(ROW()-1,Table2[//]))</f>
        <v>L Leaf A5 plong Sofia</v>
      </c>
      <c r="B1169" s="7">
        <f>INDEX(Table2[TT],MATCH(ROW()-1,Table2[//]))</f>
        <v>17</v>
      </c>
      <c r="C1169" s="8">
        <f>INDEX(Table2[KET],MATCH(ROW()-1,Table2[//]))</f>
        <v>480</v>
      </c>
    </row>
    <row r="1170" spans="1:3">
      <c r="A1170" s="6" t="str">
        <f>INDEX(Table2[NAMA BARANG],MATCH(ROW()-1,Table2[//]))</f>
        <v>L Leaf A5 plong Zodiak</v>
      </c>
      <c r="B1170" s="7">
        <f>INDEX(Table2[TT],MATCH(ROW()-1,Table2[//]))</f>
        <v>61</v>
      </c>
      <c r="C1170" s="8">
        <f>INDEX(Table2[KET],MATCH(ROW()-1,Table2[//]))</f>
        <v>480</v>
      </c>
    </row>
    <row r="1171" spans="1:3">
      <c r="A1171" s="6" t="str">
        <f>INDEX(Table2[NAMA BARANG],MATCH(ROW()-1,Table2[//]))</f>
        <v>L Leaf A5 polos</v>
      </c>
      <c r="B1171" s="7">
        <f>INDEX(Table2[TT],MATCH(ROW()-1,Table2[//]))</f>
        <v>1</v>
      </c>
      <c r="C1171" s="8" t="str">
        <f>INDEX(Table2[KET],MATCH(ROW()-1,Table2[//]))</f>
        <v>432 pc</v>
      </c>
    </row>
    <row r="1172" spans="1:3">
      <c r="A1172" s="6" t="str">
        <f>INDEX(Table2[NAMA BARANG],MATCH(ROW()-1,Table2[//]))</f>
        <v>L Leaf alfa A5 Holo campur</v>
      </c>
      <c r="B1172" s="7">
        <f>INDEX(Table2[TT],MATCH(ROW()-1,Table2[//]))</f>
        <v>27</v>
      </c>
      <c r="C1172" s="8">
        <f>INDEX(Table2[KET],MATCH(ROW()-1,Table2[//]))</f>
        <v>480</v>
      </c>
    </row>
    <row r="1173" spans="1:3">
      <c r="A1173" s="6" t="str">
        <f>INDEX(Table2[NAMA BARANG],MATCH(ROW()-1,Table2[//]))</f>
        <v>L Leaf B5/ 40 polos</v>
      </c>
      <c r="B1173" s="7">
        <f>INDEX(Table2[TT],MATCH(ROW()-1,Table2[//]))</f>
        <v>21</v>
      </c>
      <c r="C1173" s="8" t="str">
        <f>INDEX(Table2[KET],MATCH(ROW()-1,Table2[//]))</f>
        <v>120 pc</v>
      </c>
    </row>
    <row r="1174" spans="1:3">
      <c r="A1174" s="6" t="str">
        <f>INDEX(Table2[NAMA BARANG],MATCH(ROW()-1,Table2[//]))</f>
        <v>L Leaf Fancy A5 20 lb minion (3)/ bear(1)/ rilakuma(2)</v>
      </c>
      <c r="B1174" s="7">
        <f>INDEX(Table2[TT],MATCH(ROW()-1,Table2[//]))</f>
        <v>6</v>
      </c>
      <c r="C1174" s="8" t="str">
        <f>INDEX(Table2[KET],MATCH(ROW()-1,Table2[//]))</f>
        <v>720 pc</v>
      </c>
    </row>
    <row r="1175" spans="1:3">
      <c r="A1175" s="6" t="str">
        <f>INDEX(Table2[NAMA BARANG],MATCH(ROW()-1,Table2[//]))</f>
        <v>L Leaf Fancy UTN Biodata blk</v>
      </c>
      <c r="B1175" s="7">
        <f>INDEX(Table2[TT],MATCH(ROW()-1,Table2[//]))</f>
        <v>10</v>
      </c>
      <c r="C1175" s="8" t="str">
        <f>INDEX(Table2[KET],MATCH(ROW()-1,Table2[//]))</f>
        <v>600 pc</v>
      </c>
    </row>
    <row r="1176" spans="1:3">
      <c r="A1176" s="6" t="str">
        <f>INDEX(Table2[NAMA BARANG],MATCH(ROW()-1,Table2[//]))</f>
        <v>L Leaf Holo A5 + puzzle AV(3)/ Hk(2)</v>
      </c>
      <c r="B1176" s="7">
        <f>INDEX(Table2[TT],MATCH(ROW()-1,Table2[//]))</f>
        <v>4</v>
      </c>
      <c r="C1176" s="8">
        <f>INDEX(Table2[KET],MATCH(ROW()-1,Table2[//]))</f>
        <v>600</v>
      </c>
    </row>
    <row r="1177" spans="1:3">
      <c r="A1177" s="6" t="str">
        <f>INDEX(Table2[NAMA BARANG],MATCH(ROW()-1,Table2[//]))</f>
        <v>L Leaf Holo+puzzle Snow White/ BB</v>
      </c>
      <c r="B1177" s="7">
        <f>INDEX(Table2[TT],MATCH(ROW()-1,Table2[//]))</f>
        <v>2</v>
      </c>
      <c r="C1177" s="8">
        <f>INDEX(Table2[KET],MATCH(ROW()-1,Table2[//]))</f>
        <v>600</v>
      </c>
    </row>
    <row r="1178" spans="1:3">
      <c r="A1178" s="6" t="str">
        <f>INDEX(Table2[NAMA BARANG],MATCH(ROW()-1,Table2[//]))</f>
        <v>L Leaf plong Holo AV(5)/ QF(7)</v>
      </c>
      <c r="B1178" s="7">
        <f>INDEX(Table2[TT],MATCH(ROW()-1,Table2[//]))</f>
        <v>12</v>
      </c>
      <c r="C1178" s="8">
        <f>INDEX(Table2[KET],MATCH(ROW()-1,Table2[//]))</f>
        <v>480</v>
      </c>
    </row>
    <row r="1179" spans="1:3">
      <c r="A1179" s="6" t="str">
        <f>INDEX(Table2[NAMA BARANG],MATCH(ROW()-1,Table2[//]))</f>
        <v>L Leaf plong Holo Queen</v>
      </c>
      <c r="B1179" s="7">
        <f>INDEX(Table2[TT],MATCH(ROW()-1,Table2[//]))</f>
        <v>7</v>
      </c>
      <c r="C1179" s="8">
        <f>INDEX(Table2[KET],MATCH(ROW()-1,Table2[//]))</f>
        <v>480</v>
      </c>
    </row>
    <row r="1180" spans="1:3">
      <c r="A1180" s="6" t="str">
        <f>INDEX(Table2[NAMA BARANG],MATCH(ROW()-1,Table2[//]))</f>
        <v>L Leaf plong snow(10)/ Sofia(8)/ BB Smart(8)</v>
      </c>
      <c r="B1180" s="7">
        <f>INDEX(Table2[TT],MATCH(ROW()-1,Table2[//]))</f>
        <v>26</v>
      </c>
      <c r="C1180" s="8">
        <f>INDEX(Table2[KET],MATCH(ROW()-1,Table2[//]))</f>
        <v>480</v>
      </c>
    </row>
    <row r="1181" spans="1:3">
      <c r="A1181" s="6" t="str">
        <f>INDEX(Table2[NAMA BARANG],MATCH(ROW()-1,Table2[//]))</f>
        <v>L Leaf polos 40 sisipan 5w pembatas</v>
      </c>
      <c r="B1181" s="7">
        <f>INDEX(Table2[TT],MATCH(ROW()-1,Table2[//]))</f>
        <v>4</v>
      </c>
      <c r="C1181" s="8">
        <f>INDEX(Table2[KET],MATCH(ROW()-1,Table2[//]))</f>
        <v>180</v>
      </c>
    </row>
    <row r="1182" spans="1:3">
      <c r="A1182" s="6" t="str">
        <f>INDEX(Table2[NAMA BARANG],MATCH(ROW()-1,Table2[//]))</f>
        <v>L Leaf pon mobile legend go star</v>
      </c>
      <c r="B1182" s="7">
        <f>INDEX(Table2[TT],MATCH(ROW()-1,Table2[//]))</f>
        <v>15</v>
      </c>
      <c r="C1182" s="8">
        <f>INDEX(Table2[KET],MATCH(ROW()-1,Table2[//]))</f>
        <v>800</v>
      </c>
    </row>
    <row r="1183" spans="1:3">
      <c r="A1183" s="6" t="str">
        <f>INDEX(Table2[NAMA BARANG],MATCH(ROW()-1,Table2[//]))</f>
        <v>L Leaf punch Neo</v>
      </c>
      <c r="B1183" s="7">
        <f>INDEX(Table2[TT],MATCH(ROW()-1,Table2[//]))</f>
        <v>5</v>
      </c>
      <c r="C1183" s="8">
        <f>INDEX(Table2[KET],MATCH(ROW()-1,Table2[//]))</f>
        <v>480</v>
      </c>
    </row>
    <row r="1184" spans="1:3">
      <c r="A1184" s="6" t="str">
        <f>INDEX(Table2[NAMA BARANG],MATCH(ROW()-1,Table2[//]))</f>
        <v>Label Mesin JA MX-3300</v>
      </c>
      <c r="B1184" s="7">
        <f>INDEX(Table2[TT],MATCH(ROW()-1,Table2[//]))</f>
        <v>5</v>
      </c>
      <c r="C1184" s="8" t="str">
        <f>INDEX(Table2[KET],MATCH(ROW()-1,Table2[//]))</f>
        <v>30 pc</v>
      </c>
    </row>
    <row r="1185" spans="1:3">
      <c r="A1185" s="6" t="str">
        <f>INDEX(Table2[NAMA BARANG],MATCH(ROW()-1,Table2[//]))</f>
        <v>Laminating DB 6898 (KTP)</v>
      </c>
      <c r="B1185" s="7">
        <f>INDEX(Table2[TT],MATCH(ROW()-1,Table2[//]))</f>
        <v>1</v>
      </c>
      <c r="C1185" s="8">
        <f>INDEX(Table2[KET],MATCH(ROW()-1,Table2[//]))</f>
        <v>100</v>
      </c>
    </row>
    <row r="1186" spans="1:3">
      <c r="A1186" s="6" t="str">
        <f>INDEX(Table2[NAMA BARANG],MATCH(ROW()-1,Table2[//]))</f>
        <v>Laminating Film 100 DB 255 340</v>
      </c>
      <c r="B1186" s="7">
        <f>INDEX(Table2[TT],MATCH(ROW()-1,Table2[//]))</f>
        <v>2</v>
      </c>
      <c r="C1186" s="8" t="str">
        <f>INDEX(Table2[KET],MATCH(ROW()-1,Table2[//]))</f>
        <v>10 pk</v>
      </c>
    </row>
    <row r="1187" spans="1:3">
      <c r="A1187" s="6" t="str">
        <f>INDEX(Table2[NAMA BARANG],MATCH(ROW()-1,Table2[//]))</f>
        <v>Laminating ID Card DB 100 KTp ATAS</v>
      </c>
      <c r="B1187" s="7">
        <f>INDEX(Table2[TT],MATCH(ROW()-1,Table2[//]))</f>
        <v>3</v>
      </c>
      <c r="C1187" s="8">
        <f>INDEX(Table2[KET],MATCH(ROW()-1,Table2[//]))</f>
        <v>100</v>
      </c>
    </row>
    <row r="1188" spans="1:3">
      <c r="A1188" s="6" t="str">
        <f>INDEX(Table2[NAMA BARANG],MATCH(ROW()-1,Table2[//]))</f>
        <v>Laminating TF 100 KTp</v>
      </c>
      <c r="B1188" s="7">
        <f>INDEX(Table2[TT],MATCH(ROW()-1,Table2[//]))</f>
        <v>7</v>
      </c>
      <c r="C1188" s="8" t="str">
        <f>INDEX(Table2[KET],MATCH(ROW()-1,Table2[//]))</f>
        <v>100 pk</v>
      </c>
    </row>
    <row r="1189" spans="1:3">
      <c r="A1189" s="6" t="str">
        <f>INDEX(Table2[NAMA BARANG],MATCH(ROW()-1,Table2[//]))</f>
        <v>Lem cair B.glue 22ml mini</v>
      </c>
      <c r="B1189" s="7">
        <f>INDEX(Table2[TT],MATCH(ROW()-1,Table2[//]))</f>
        <v>2</v>
      </c>
      <c r="C1189" s="8" t="str">
        <f>INDEX(Table2[KET],MATCH(ROW()-1,Table2[//]))</f>
        <v>60 ls</v>
      </c>
    </row>
    <row r="1190" spans="1:3">
      <c r="A1190" s="6" t="str">
        <f>INDEX(Table2[NAMA BARANG],MATCH(ROW()-1,Table2[//]))</f>
        <v>Lem cair B.glue 75ml T</v>
      </c>
      <c r="B1190" s="7">
        <f>INDEX(Table2[TT],MATCH(ROW()-1,Table2[//]))</f>
        <v>18</v>
      </c>
      <c r="C1190" s="8" t="str">
        <f>INDEX(Table2[KET],MATCH(ROW()-1,Table2[//]))</f>
        <v>16 ls</v>
      </c>
    </row>
    <row r="1191" spans="1:3">
      <c r="A1191" s="6" t="str">
        <f>INDEX(Table2[NAMA BARANG],MATCH(ROW()-1,Table2[//]))</f>
        <v>Lem Cair By 309 38 ml (24)</v>
      </c>
      <c r="B1191" s="7">
        <f>INDEX(Table2[TT],MATCH(ROW()-1,Table2[//]))</f>
        <v>9</v>
      </c>
      <c r="C1191" s="8" t="str">
        <f>INDEX(Table2[KET],MATCH(ROW()-1,Table2[//]))</f>
        <v>576 pc</v>
      </c>
    </row>
    <row r="1192" spans="1:3">
      <c r="A1192" s="6" t="str">
        <f>INDEX(Table2[NAMA BARANG],MATCH(ROW()-1,Table2[//]))</f>
        <v>Lem Cair By 313 30ml (24)</v>
      </c>
      <c r="B1192" s="7">
        <f>INDEX(Table2[TT],MATCH(ROW()-1,Table2[//]))</f>
        <v>4</v>
      </c>
      <c r="C1192" s="8" t="str">
        <f>INDEX(Table2[KET],MATCH(ROW()-1,Table2[//]))</f>
        <v>576 pc</v>
      </c>
    </row>
    <row r="1193" spans="1:3">
      <c r="A1193" s="6" t="str">
        <f>INDEX(Table2[NAMA BARANG],MATCH(ROW()-1,Table2[//]))</f>
        <v>Lem Cair By 820 30ml (24)</v>
      </c>
      <c r="B1193" s="7">
        <f>INDEX(Table2[TT],MATCH(ROW()-1,Table2[//]))</f>
        <v>11</v>
      </c>
      <c r="C1193" s="8" t="str">
        <f>INDEX(Table2[KET],MATCH(ROW()-1,Table2[//]))</f>
        <v>576 pc</v>
      </c>
    </row>
    <row r="1194" spans="1:3">
      <c r="A1194" s="6" t="str">
        <f>INDEX(Table2[NAMA BARANG],MATCH(ROW()-1,Table2[//]))</f>
        <v>Lem execellent Alteco (Yushinca)</v>
      </c>
      <c r="B1194" s="7">
        <f>INDEX(Table2[TT],MATCH(ROW()-1,Table2[//]))</f>
        <v>15</v>
      </c>
      <c r="C1194" s="8" t="str">
        <f>INDEX(Table2[KET],MATCH(ROW()-1,Table2[//]))</f>
        <v>600 pc</v>
      </c>
    </row>
    <row r="1195" spans="1:3">
      <c r="A1195" s="6" t="str">
        <f>INDEX(Table2[NAMA BARANG],MATCH(ROW()-1,Table2[//]))</f>
        <v>Lem executive cair QMS- A40 (1x12)</v>
      </c>
      <c r="B1195" s="7">
        <f>INDEX(Table2[TT],MATCH(ROW()-1,Table2[//]))</f>
        <v>12</v>
      </c>
      <c r="C1195" s="8" t="str">
        <f>INDEX(Table2[KET],MATCH(ROW()-1,Table2[//]))</f>
        <v>36 box</v>
      </c>
    </row>
    <row r="1196" spans="1:3">
      <c r="A1196" s="6" t="str">
        <f>INDEX(Table2[NAMA BARANG],MATCH(ROW()-1,Table2[//]))</f>
        <v>Lem Fancy HP-191(1x48)</v>
      </c>
      <c r="B1196" s="7">
        <f>INDEX(Table2[TT],MATCH(ROW()-1,Table2[//]))</f>
        <v>2</v>
      </c>
      <c r="C1196" s="8" t="str">
        <f>INDEX(Table2[KET],MATCH(ROW()-1,Table2[//]))</f>
        <v>18 box</v>
      </c>
    </row>
    <row r="1197" spans="1:3">
      <c r="A1197" s="6" t="str">
        <f>INDEX(Table2[NAMA BARANG],MATCH(ROW()-1,Table2[//]))</f>
        <v>Lem gliter 9006</v>
      </c>
      <c r="B1197" s="7">
        <f>INDEX(Table2[TT],MATCH(ROW()-1,Table2[//]))</f>
        <v>24</v>
      </c>
      <c r="C1197" s="8" t="str">
        <f>INDEX(Table2[KET],MATCH(ROW()-1,Table2[//]))</f>
        <v>72 set</v>
      </c>
    </row>
    <row r="1198" spans="1:3">
      <c r="A1198" s="6" t="str">
        <f>INDEX(Table2[NAMA BARANG],MATCH(ROW()-1,Table2[//]))</f>
        <v>Lem glue stick 7028 (23gr) (24)</v>
      </c>
      <c r="B1198" s="7">
        <f>INDEX(Table2[TT],MATCH(ROW()-1,Table2[//]))</f>
        <v>2</v>
      </c>
      <c r="C1198" s="8" t="str">
        <f>INDEX(Table2[KET],MATCH(ROW()-1,Table2[//]))</f>
        <v>30 box</v>
      </c>
    </row>
    <row r="1199" spans="1:3">
      <c r="A1199" s="6" t="str">
        <f>INDEX(Table2[NAMA BARANG],MATCH(ROW()-1,Table2[//]))</f>
        <v>Lem lilin Tembak 1,1 x 30 B</v>
      </c>
      <c r="B1199" s="7">
        <f>INDEX(Table2[TT],MATCH(ROW()-1,Table2[//]))</f>
        <v>27</v>
      </c>
      <c r="C1199" s="8" t="str">
        <f>INDEX(Table2[KET],MATCH(ROW()-1,Table2[//]))</f>
        <v>25 pk</v>
      </c>
    </row>
    <row r="1200" spans="1:3">
      <c r="A1200" s="6" t="str">
        <f>INDEX(Table2[NAMA BARANG],MATCH(ROW()-1,Table2[//]))</f>
        <v>Lem pasta mini (LB)</v>
      </c>
      <c r="B1200" s="7">
        <f>INDEX(Table2[TT],MATCH(ROW()-1,Table2[//]))</f>
        <v>4</v>
      </c>
      <c r="C1200" s="8" t="str">
        <f>INDEX(Table2[KET],MATCH(ROW()-1,Table2[//]))</f>
        <v>70 ls</v>
      </c>
    </row>
    <row r="1201" spans="1:3">
      <c r="A1201" s="6" t="str">
        <f>INDEX(Table2[NAMA BARANG],MATCH(ROW()-1,Table2[//]))</f>
        <v>Lem pasta mini premium (25 gr)</v>
      </c>
      <c r="B1201" s="7">
        <f>INDEX(Table2[TT],MATCH(ROW()-1,Table2[//]))</f>
        <v>3</v>
      </c>
      <c r="C1201" s="8" t="str">
        <f>INDEX(Table2[KET],MATCH(ROW()-1,Table2[//]))</f>
        <v>60 ls</v>
      </c>
    </row>
    <row r="1202" spans="1:3">
      <c r="A1202" s="6" t="str">
        <f>INDEX(Table2[NAMA BARANG],MATCH(ROW()-1,Table2[//]))</f>
        <v>Lem pasta T premium (80 gr)</v>
      </c>
      <c r="B1202" s="7">
        <f>INDEX(Table2[TT],MATCH(ROW()-1,Table2[//]))</f>
        <v>2</v>
      </c>
      <c r="C1202" s="8" t="str">
        <f>INDEX(Table2[KET],MATCH(ROW()-1,Table2[//]))</f>
        <v>24 ls</v>
      </c>
    </row>
    <row r="1203" spans="1:3">
      <c r="A1203" s="6" t="str">
        <f>INDEX(Table2[NAMA BARANG],MATCH(ROW()-1,Table2[//]))</f>
        <v>Lem stick 7x29 WOMY</v>
      </c>
      <c r="B1203" s="7">
        <f>INDEX(Table2[TT],MATCH(ROW()-1,Table2[//]))</f>
        <v>49</v>
      </c>
      <c r="C1203" s="8" t="str">
        <f>INDEX(Table2[KET],MATCH(ROW()-1,Table2[//]))</f>
        <v>25 PAK</v>
      </c>
    </row>
    <row r="1204" spans="1:3">
      <c r="A1204" s="6" t="str">
        <f>INDEX(Table2[NAMA BARANG],MATCH(ROW()-1,Table2[//]))</f>
        <v>Lem tembak k Adtek FAKTUR(37)/ BIASA(1)</v>
      </c>
      <c r="B1204" s="7">
        <f>INDEX(Table2[TT],MATCH(ROW()-1,Table2[//]))</f>
        <v>37</v>
      </c>
      <c r="C1204" s="8" t="str">
        <f>INDEX(Table2[KET],MATCH(ROW()-1,Table2[//]))</f>
        <v>25 kg</v>
      </c>
    </row>
    <row r="1205" spans="1:3">
      <c r="A1205" s="6" t="str">
        <f>INDEX(Table2[NAMA BARANG],MATCH(ROW()-1,Table2[//]))</f>
        <v>Lem tembak k putih MS</v>
      </c>
      <c r="B1205" s="7">
        <f>INDEX(Table2[TT],MATCH(ROW()-1,Table2[//]))</f>
        <v>11</v>
      </c>
      <c r="C1205" s="8" t="str">
        <f>INDEX(Table2[KET],MATCH(ROW()-1,Table2[//]))</f>
        <v>25 pk</v>
      </c>
    </row>
    <row r="1206" spans="1:3">
      <c r="A1206" s="6" t="str">
        <f>INDEX(Table2[NAMA BARANG],MATCH(ROW()-1,Table2[//]))</f>
        <v>Lem/ water glue 50ml</v>
      </c>
      <c r="B1206" s="7">
        <f>INDEX(Table2[TT],MATCH(ROW()-1,Table2[//]))</f>
        <v>3</v>
      </c>
      <c r="C1206" s="8" t="str">
        <f>INDEX(Table2[KET],MATCH(ROW()-1,Table2[//]))</f>
        <v>36 ls</v>
      </c>
    </row>
    <row r="1207" spans="1:3">
      <c r="A1207" s="6" t="str">
        <f>INDEX(Table2[NAMA BARANG],MATCH(ROW()-1,Table2[//]))</f>
        <v>Lem+gliter 8891-2</v>
      </c>
      <c r="B1207" s="7">
        <f>INDEX(Table2[TT],MATCH(ROW()-1,Table2[//]))</f>
        <v>3</v>
      </c>
      <c r="C1207" s="8" t="str">
        <f>INDEX(Table2[KET],MATCH(ROW()-1,Table2[//]))</f>
        <v>288 Rtg</v>
      </c>
    </row>
    <row r="1208" spans="1:3">
      <c r="A1208" s="6" t="str">
        <f>INDEX(Table2[NAMA BARANG],MATCH(ROW()-1,Table2[//]))</f>
        <v>Letter Tray 2 susun LT 002 Besi jos</v>
      </c>
      <c r="B1208" s="7">
        <f>INDEX(Table2[TT],MATCH(ROW()-1,Table2[//]))</f>
        <v>3</v>
      </c>
      <c r="C1208" s="8" t="str">
        <f>INDEX(Table2[KET],MATCH(ROW()-1,Table2[//]))</f>
        <v>18 pc</v>
      </c>
    </row>
    <row r="1209" spans="1:3">
      <c r="A1209" s="6" t="str">
        <f>INDEX(Table2[NAMA BARANG],MATCH(ROW()-1,Table2[//]))</f>
        <v>Letter tray besi 3 susun (2003)</v>
      </c>
      <c r="B1209" s="7">
        <f>INDEX(Table2[TT],MATCH(ROW()-1,Table2[//]))</f>
        <v>3</v>
      </c>
      <c r="C1209" s="8" t="str">
        <f>INDEX(Table2[KET],MATCH(ROW()-1,Table2[//]))</f>
        <v>12 PCS</v>
      </c>
    </row>
    <row r="1210" spans="1:3">
      <c r="A1210" s="6" t="str">
        <f>INDEX(Table2[NAMA BARANG],MATCH(ROW()-1,Table2[//]))</f>
        <v>Letter Tray Besi 4 susun LT 004 jos</v>
      </c>
      <c r="B1210" s="7">
        <f>INDEX(Table2[TT],MATCH(ROW()-1,Table2[//]))</f>
        <v>3</v>
      </c>
      <c r="C1210" s="8" t="str">
        <f>INDEX(Table2[KET],MATCH(ROW()-1,Table2[//]))</f>
        <v>12 pc</v>
      </c>
    </row>
    <row r="1211" spans="1:3">
      <c r="A1211" s="6" t="str">
        <f>INDEX(Table2[NAMA BARANG],MATCH(ROW()-1,Table2[//]))</f>
        <v>Letter Tray susun 4 (2004) Besi</v>
      </c>
      <c r="B1211" s="7">
        <f>INDEX(Table2[TT],MATCH(ROW()-1,Table2[//]))</f>
        <v>1</v>
      </c>
      <c r="C1211" s="8" t="str">
        <f>INDEX(Table2[KET],MATCH(ROW()-1,Table2[//]))</f>
        <v>12 pc</v>
      </c>
    </row>
    <row r="1212" spans="1:3">
      <c r="A1212" s="6" t="str">
        <f>INDEX(Table2[NAMA BARANG],MATCH(ROW()-1,Table2[//]))</f>
        <v>Lilin angka 1 Tebal M1001/ 1002</v>
      </c>
      <c r="B1212" s="7">
        <f>INDEX(Table2[TT],MATCH(ROW()-1,Table2[//]))</f>
        <v>23</v>
      </c>
      <c r="C1212" s="8" t="str">
        <f>INDEX(Table2[KET],MATCH(ROW()-1,Table2[//]))</f>
        <v>288 pc</v>
      </c>
    </row>
    <row r="1213" spans="1:3">
      <c r="A1213" s="6" t="str">
        <f>INDEX(Table2[NAMA BARANG],MATCH(ROW()-1,Table2[//]))</f>
        <v>Lilin angka Tebal M1001-1002</v>
      </c>
      <c r="B1213" s="7">
        <f>INDEX(Table2[TT],MATCH(ROW()-1,Table2[//]))</f>
        <v>1</v>
      </c>
      <c r="C1213" s="8">
        <f>INDEX(Table2[KET],MATCH(ROW()-1,Table2[//]))</f>
        <v>240</v>
      </c>
    </row>
    <row r="1214" spans="1:3">
      <c r="A1214" s="6" t="str">
        <f>INDEX(Table2[NAMA BARANG],MATCH(ROW()-1,Table2[//]))</f>
        <v>Lilin angka ultah taruna No 4 (1)/ No 5 (1)</v>
      </c>
      <c r="B1214" s="7">
        <f>INDEX(Table2[TT],MATCH(ROW()-1,Table2[//]))</f>
        <v>2</v>
      </c>
      <c r="C1214" s="8" t="str">
        <f>INDEX(Table2[KET],MATCH(ROW()-1,Table2[//]))</f>
        <v>100 ls</v>
      </c>
    </row>
    <row r="1215" spans="1:3">
      <c r="A1215" s="6" t="str">
        <f>INDEX(Table2[NAMA BARANG],MATCH(ROW()-1,Table2[//]))</f>
        <v>Lilin Candy TY 020</v>
      </c>
      <c r="B1215" s="7">
        <f>INDEX(Table2[TT],MATCH(ROW()-1,Table2[//]))</f>
        <v>1</v>
      </c>
      <c r="C1215" s="8" t="str">
        <f>INDEX(Table2[KET],MATCH(ROW()-1,Table2[//]))</f>
        <v>96 ls</v>
      </c>
    </row>
    <row r="1216" spans="1:3">
      <c r="A1216" s="6" t="str">
        <f>INDEX(Table2[NAMA BARANG],MATCH(ROW()-1,Table2[//]))</f>
        <v>Lilin magic isi 10 HC 77-10M</v>
      </c>
      <c r="B1216" s="7">
        <f>INDEX(Table2[TT],MATCH(ROW()-1,Table2[//]))</f>
        <v>1</v>
      </c>
      <c r="C1216" s="8">
        <f>INDEX(Table2[KET],MATCH(ROW()-1,Table2[//]))</f>
        <v>288</v>
      </c>
    </row>
    <row r="1217" spans="1:3">
      <c r="A1217" s="6" t="str">
        <f>INDEX(Table2[NAMA BARANG],MATCH(ROW()-1,Table2[//]))</f>
        <v>Lilin TY 018 magic</v>
      </c>
      <c r="B1217" s="7">
        <f>INDEX(Table2[TT],MATCH(ROW()-1,Table2[//]))</f>
        <v>27</v>
      </c>
      <c r="C1217" s="8" t="str">
        <f>INDEX(Table2[KET],MATCH(ROW()-1,Table2[//]))</f>
        <v>96 ls</v>
      </c>
    </row>
    <row r="1218" spans="1:3">
      <c r="A1218" s="6" t="str">
        <f>INDEX(Table2[NAMA BARANG],MATCH(ROW()-1,Table2[//]))</f>
        <v>Lilin TY 331</v>
      </c>
      <c r="B1218" s="7">
        <f>INDEX(Table2[TT],MATCH(ROW()-1,Table2[//]))</f>
        <v>3</v>
      </c>
      <c r="C1218" s="8" t="str">
        <f>INDEX(Table2[KET],MATCH(ROW()-1,Table2[//]))</f>
        <v>96 ls</v>
      </c>
    </row>
    <row r="1219" spans="1:3">
      <c r="A1219" s="6" t="str">
        <f>INDEX(Table2[NAMA BARANG],MATCH(ROW()-1,Table2[//]))</f>
        <v>Loose leaf B550 rainbow garis</v>
      </c>
      <c r="B1219" s="7">
        <f>INDEX(Table2[TT],MATCH(ROW()-1,Table2[//]))</f>
        <v>1</v>
      </c>
      <c r="C1219" s="8">
        <f>INDEX(Table2[KET],MATCH(ROW()-1,Table2[//]))</f>
        <v>200</v>
      </c>
    </row>
    <row r="1220" spans="1:3">
      <c r="A1220" s="6" t="str">
        <f>INDEX(Table2[NAMA BARANG],MATCH(ROW()-1,Table2[//]))</f>
        <v>Magic Board 105 House</v>
      </c>
      <c r="B1220" s="7">
        <f>INDEX(Table2[TT],MATCH(ROW()-1,Table2[//]))</f>
        <v>13</v>
      </c>
      <c r="C1220" s="8" t="str">
        <f>INDEX(Table2[KET],MATCH(ROW()-1,Table2[//]))</f>
        <v>96 pc</v>
      </c>
    </row>
    <row r="1221" spans="1:3">
      <c r="A1221" s="6" t="str">
        <f>INDEX(Table2[NAMA BARANG],MATCH(ROW()-1,Table2[//]))</f>
        <v>Magic Board 106 Dolphin</v>
      </c>
      <c r="B1221" s="7">
        <f>INDEX(Table2[TT],MATCH(ROW()-1,Table2[//]))</f>
        <v>6</v>
      </c>
      <c r="C1221" s="8">
        <f>INDEX(Table2[KET],MATCH(ROW()-1,Table2[//]))</f>
        <v>96</v>
      </c>
    </row>
    <row r="1222" spans="1:3">
      <c r="A1222" s="6" t="str">
        <f>INDEX(Table2[NAMA BARANG],MATCH(ROW()-1,Table2[//]))</f>
        <v>Magic Board 108</v>
      </c>
      <c r="B1222" s="7">
        <f>INDEX(Table2[TT],MATCH(ROW()-1,Table2[//]))</f>
        <v>1</v>
      </c>
      <c r="C1222" s="8" t="str">
        <f>INDEX(Table2[KET],MATCH(ROW()-1,Table2[//]))</f>
        <v>96 pc</v>
      </c>
    </row>
    <row r="1223" spans="1:3">
      <c r="A1223" s="6" t="str">
        <f>INDEX(Table2[NAMA BARANG],MATCH(ROW()-1,Table2[//]))</f>
        <v>Magic Board 20196</v>
      </c>
      <c r="B1223" s="7">
        <f>INDEX(Table2[TT],MATCH(ROW()-1,Table2[//]))</f>
        <v>2</v>
      </c>
      <c r="C1223" s="8">
        <f>INDEX(Table2[KET],MATCH(ROW()-1,Table2[//]))</f>
        <v>96</v>
      </c>
    </row>
    <row r="1224" spans="1:3">
      <c r="A1224" s="6" t="str">
        <f>INDEX(Table2[NAMA BARANG],MATCH(ROW()-1,Table2[//]))</f>
        <v>Magnet+Set 1000 G-M</v>
      </c>
      <c r="B1224" s="7">
        <f>INDEX(Table2[TT],MATCH(ROW()-1,Table2[//]))</f>
        <v>4</v>
      </c>
      <c r="C1224" s="8" t="str">
        <f>INDEX(Table2[KET],MATCH(ROW()-1,Table2[//]))</f>
        <v>320 set</v>
      </c>
    </row>
    <row r="1225" spans="1:3">
      <c r="A1225" s="6" t="str">
        <f>INDEX(Table2[NAMA BARANG],MATCH(ROW()-1,Table2[//]))</f>
        <v>Magnit 002 Set</v>
      </c>
      <c r="B1225" s="7">
        <f>INDEX(Table2[TT],MATCH(ROW()-1,Table2[//]))</f>
        <v>7</v>
      </c>
      <c r="C1225" s="8" t="str">
        <f>INDEX(Table2[KET],MATCH(ROW()-1,Table2[//]))</f>
        <v>320 pc</v>
      </c>
    </row>
    <row r="1226" spans="1:3">
      <c r="A1226" s="6" t="str">
        <f>INDEX(Table2[NAMA BARANG],MATCH(ROW()-1,Table2[//]))</f>
        <v>Magnit 2008 (Import)</v>
      </c>
      <c r="B1226" s="7">
        <f>INDEX(Table2[TT],MATCH(ROW()-1,Table2[//]))</f>
        <v>1</v>
      </c>
      <c r="C1226" s="8" t="str">
        <f>INDEX(Table2[KET],MATCH(ROW()-1,Table2[//]))</f>
        <v>800 pc</v>
      </c>
    </row>
    <row r="1227" spans="1:3">
      <c r="A1227" s="6" t="str">
        <f>INDEX(Table2[NAMA BARANG],MATCH(ROW()-1,Table2[//]))</f>
        <v>Magnit 2012</v>
      </c>
      <c r="B1227" s="7">
        <f>INDEX(Table2[TT],MATCH(ROW()-1,Table2[//]))</f>
        <v>3</v>
      </c>
      <c r="C1227" s="8" t="str">
        <f>INDEX(Table2[KET],MATCH(ROW()-1,Table2[//]))</f>
        <v>800 pc</v>
      </c>
    </row>
    <row r="1228" spans="1:3">
      <c r="A1228" s="6" t="str">
        <f>INDEX(Table2[NAMA BARANG],MATCH(ROW()-1,Table2[//]))</f>
        <v>Magnit 30-6</v>
      </c>
      <c r="B1228" s="7">
        <f>INDEX(Table2[TT],MATCH(ROW()-1,Table2[//]))</f>
        <v>1</v>
      </c>
      <c r="C1228" s="8" t="str">
        <f>INDEX(Table2[KET],MATCH(ROW()-1,Table2[//]))</f>
        <v>480 pc</v>
      </c>
    </row>
    <row r="1229" spans="1:3">
      <c r="A1229" s="6" t="str">
        <f>INDEX(Table2[NAMA BARANG],MATCH(ROW()-1,Table2[//]))</f>
        <v>Magnit 8pc/ 003</v>
      </c>
      <c r="B1229" s="7">
        <f>INDEX(Table2[TT],MATCH(ROW()-1,Table2[//]))</f>
        <v>2</v>
      </c>
      <c r="C1229" s="8" t="str">
        <f>INDEX(Table2[KET],MATCH(ROW()-1,Table2[//]))</f>
        <v>240 set</v>
      </c>
    </row>
    <row r="1230" spans="1:3">
      <c r="A1230" s="6" t="str">
        <f>INDEX(Table2[NAMA BARANG],MATCH(ROW()-1,Table2[//]))</f>
        <v>Magnit angka 8305 Xinye first (K)</v>
      </c>
      <c r="B1230" s="7">
        <f>INDEX(Table2[TT],MATCH(ROW()-1,Table2[//]))</f>
        <v>2</v>
      </c>
      <c r="C1230" s="8" t="str">
        <f>INDEX(Table2[KET],MATCH(ROW()-1,Table2[//]))</f>
        <v>216 pc</v>
      </c>
    </row>
    <row r="1231" spans="1:3">
      <c r="A1231" s="6" t="str">
        <f>INDEX(Table2[NAMA BARANG],MATCH(ROW()-1,Table2[//]))</f>
        <v>Magnit S 3010 (Import)</v>
      </c>
      <c r="B1231" s="7">
        <f>INDEX(Table2[TT],MATCH(ROW()-1,Table2[//]))</f>
        <v>1</v>
      </c>
      <c r="C1231" s="8">
        <f>INDEX(Table2[KET],MATCH(ROW()-1,Table2[//]))</f>
        <v>0</v>
      </c>
    </row>
    <row r="1232" spans="1:3">
      <c r="A1232" s="6" t="str">
        <f>INDEX(Table2[NAMA BARANG],MATCH(ROW()-1,Table2[//]))</f>
        <v>Malam set 2312-2</v>
      </c>
      <c r="B1232" s="7">
        <f>INDEX(Table2[TT],MATCH(ROW()-1,Table2[//]))</f>
        <v>20</v>
      </c>
      <c r="C1232" s="8" t="str">
        <f>INDEX(Table2[KET],MATCH(ROW()-1,Table2[//]))</f>
        <v>120 set</v>
      </c>
    </row>
    <row r="1233" spans="1:3">
      <c r="A1233" s="6" t="str">
        <f>INDEX(Table2[NAMA BARANG],MATCH(ROW()-1,Table2[//]))</f>
        <v>Map 2 sap All Win2 AS</v>
      </c>
      <c r="B1233" s="7">
        <f>INDEX(Table2[TT],MATCH(ROW()-1,Table2[//]))</f>
        <v>1</v>
      </c>
      <c r="C1233" s="8" t="str">
        <f>INDEX(Table2[KET],MATCH(ROW()-1,Table2[//]))</f>
        <v>120 ls</v>
      </c>
    </row>
    <row r="1234" spans="1:3">
      <c r="A1234" s="6" t="str">
        <f>INDEX(Table2[NAMA BARANG],MATCH(ROW()-1,Table2[//]))</f>
        <v>Map 2015C somsi</v>
      </c>
      <c r="B1234" s="7">
        <f>INDEX(Table2[TT],MATCH(ROW()-1,Table2[//]))</f>
        <v>1</v>
      </c>
      <c r="C1234" s="8" t="str">
        <f>INDEX(Table2[KET],MATCH(ROW()-1,Table2[//]))</f>
        <v>96 pc</v>
      </c>
    </row>
    <row r="1235" spans="1:3">
      <c r="A1235" s="6" t="str">
        <f>INDEX(Table2[NAMA BARANG],MATCH(ROW()-1,Table2[//]))</f>
        <v>Map 3324 G&amp; G f4</v>
      </c>
      <c r="B1235" s="7">
        <f>INDEX(Table2[TT],MATCH(ROW()-1,Table2[//]))</f>
        <v>2</v>
      </c>
      <c r="C1235" s="8" t="str">
        <f>INDEX(Table2[KET],MATCH(ROW()-1,Table2[//]))</f>
        <v>12 pc</v>
      </c>
    </row>
    <row r="1236" spans="1:3">
      <c r="A1236" s="6" t="str">
        <f>INDEX(Table2[NAMA BARANG],MATCH(ROW()-1,Table2[//]))</f>
        <v>Map A-012 tali biru</v>
      </c>
      <c r="B1236" s="7">
        <f>INDEX(Table2[TT],MATCH(ROW()-1,Table2[//]))</f>
        <v>2</v>
      </c>
      <c r="C1236" s="8" t="str">
        <f>INDEX(Table2[KET],MATCH(ROW()-1,Table2[//]))</f>
        <v>160 pc</v>
      </c>
    </row>
    <row r="1237" spans="1:3">
      <c r="A1237" s="6" t="str">
        <f>INDEX(Table2[NAMA BARANG],MATCH(ROW()-1,Table2[//]))</f>
        <v>Map A6 batik</v>
      </c>
      <c r="B1237" s="7">
        <f>INDEX(Table2[TT],MATCH(ROW()-1,Table2[//]))</f>
        <v>1</v>
      </c>
      <c r="C1237" s="8" t="str">
        <f>INDEX(Table2[KET],MATCH(ROW()-1,Table2[//]))</f>
        <v>72 ls</v>
      </c>
    </row>
    <row r="1238" spans="1:3">
      <c r="A1238" s="6" t="str">
        <f>INDEX(Table2[NAMA BARANG],MATCH(ROW()-1,Table2[//]))</f>
        <v>Map A6 kotak 03</v>
      </c>
      <c r="B1238" s="7">
        <f>INDEX(Table2[TT],MATCH(ROW()-1,Table2[//]))</f>
        <v>2</v>
      </c>
      <c r="C1238" s="8" t="str">
        <f>INDEX(Table2[KET],MATCH(ROW()-1,Table2[//]))</f>
        <v>72 ls</v>
      </c>
    </row>
    <row r="1239" spans="1:3">
      <c r="A1239" s="6" t="str">
        <f>INDEX(Table2[NAMA BARANG],MATCH(ROW()-1,Table2[//]))</f>
        <v>Map A6 Kupu</v>
      </c>
      <c r="B1239" s="7">
        <f>INDEX(Table2[TT],MATCH(ROW()-1,Table2[//]))</f>
        <v>7</v>
      </c>
      <c r="C1239" s="8" t="str">
        <f>INDEX(Table2[KET],MATCH(ROW()-1,Table2[//]))</f>
        <v>72 ls</v>
      </c>
    </row>
    <row r="1240" spans="1:3">
      <c r="A1240" s="6" t="str">
        <f>INDEX(Table2[NAMA BARANG],MATCH(ROW()-1,Table2[//]))</f>
        <v>Map Berdiri Ret kuning</v>
      </c>
      <c r="B1240" s="7">
        <f>INDEX(Table2[TT],MATCH(ROW()-1,Table2[//]))</f>
        <v>3</v>
      </c>
      <c r="C1240" s="8" t="str">
        <f>INDEX(Table2[KET],MATCH(ROW()-1,Table2[//]))</f>
        <v>240 pc</v>
      </c>
    </row>
    <row r="1241" spans="1:3">
      <c r="A1241" s="6" t="str">
        <f>INDEX(Table2[NAMA BARANG],MATCH(ROW()-1,Table2[//]))</f>
        <v>Map Clear PP 802-1</v>
      </c>
      <c r="B1241" s="7">
        <f>INDEX(Table2[TT],MATCH(ROW()-1,Table2[//]))</f>
        <v>4</v>
      </c>
      <c r="C1241" s="8" t="str">
        <f>INDEX(Table2[KET],MATCH(ROW()-1,Table2[//]))</f>
        <v>50 ls</v>
      </c>
    </row>
    <row r="1242" spans="1:3">
      <c r="A1242" s="6" t="str">
        <f>INDEX(Table2[NAMA BARANG],MATCH(ROW()-1,Table2[//]))</f>
        <v>Map Clear PP XS-802 mix F4 (802-2)</v>
      </c>
      <c r="B1242" s="7">
        <f>INDEX(Table2[TT],MATCH(ROW()-1,Table2[//]))</f>
        <v>3</v>
      </c>
      <c r="C1242" s="8" t="str">
        <f>INDEX(Table2[KET],MATCH(ROW()-1,Table2[//]))</f>
        <v>50 ls</v>
      </c>
    </row>
    <row r="1243" spans="1:3">
      <c r="A1243" s="6" t="str">
        <f>INDEX(Table2[NAMA BARANG],MATCH(ROW()-1,Table2[//]))</f>
        <v xml:space="preserve">Map Data 39571 </v>
      </c>
      <c r="B1243" s="7">
        <f>INDEX(Table2[TT],MATCH(ROW()-1,Table2[//]))</f>
        <v>4</v>
      </c>
      <c r="C1243" s="8" t="str">
        <f>INDEX(Table2[KET],MATCH(ROW()-1,Table2[//]))</f>
        <v>204 pc</v>
      </c>
    </row>
    <row r="1244" spans="1:3">
      <c r="A1244" s="6" t="str">
        <f>INDEX(Table2[NAMA BARANG],MATCH(ROW()-1,Table2[//]))</f>
        <v>Map Dokumen Keeper 40lb TNT 021</v>
      </c>
      <c r="B1244" s="7">
        <f>INDEX(Table2[TT],MATCH(ROW()-1,Table2[//]))</f>
        <v>7</v>
      </c>
      <c r="C1244" s="8" t="str">
        <f>INDEX(Table2[KET],MATCH(ROW()-1,Table2[//]))</f>
        <v>180 PCS</v>
      </c>
    </row>
    <row r="1245" spans="1:3">
      <c r="A1245" s="6" t="str">
        <f>INDEX(Table2[NAMA BARANG],MATCH(ROW()-1,Table2[//]))</f>
        <v>Map EN 1020</v>
      </c>
      <c r="B1245" s="7">
        <f>INDEX(Table2[TT],MATCH(ROW()-1,Table2[//]))</f>
        <v>21</v>
      </c>
      <c r="C1245" s="8" t="str">
        <f>INDEX(Table2[KET],MATCH(ROW()-1,Table2[//]))</f>
        <v>50 ls</v>
      </c>
    </row>
    <row r="1246" spans="1:3">
      <c r="A1246" s="6" t="str">
        <f>INDEX(Table2[NAMA BARANG],MATCH(ROW()-1,Table2[//]))</f>
        <v>Map EN 1023 FC blk</v>
      </c>
      <c r="B1246" s="7">
        <f>INDEX(Table2[TT],MATCH(ROW()-1,Table2[//]))</f>
        <v>14</v>
      </c>
      <c r="C1246" s="8" t="str">
        <f>INDEX(Table2[KET],MATCH(ROW()-1,Table2[//]))</f>
        <v>50 ls</v>
      </c>
    </row>
    <row r="1247" spans="1:3">
      <c r="A1247" s="6" t="str">
        <f>INDEX(Table2[NAMA BARANG],MATCH(ROW()-1,Table2[//]))</f>
        <v>Map enter Tali M(1)/ B(3)/ K(3)/ Hj(3)/ P(3)</v>
      </c>
      <c r="B1247" s="7">
        <f>INDEX(Table2[TT],MATCH(ROW()-1,Table2[//]))</f>
        <v>13</v>
      </c>
      <c r="C1247" s="8" t="str">
        <f>INDEX(Table2[KET],MATCH(ROW()-1,Table2[//]))</f>
        <v>50 ls</v>
      </c>
    </row>
    <row r="1248" spans="1:3">
      <c r="A1248" s="6" t="str">
        <f>INDEX(Table2[NAMA BARANG],MATCH(ROW()-1,Table2[//]))</f>
        <v>Map executive 8508/ 85082</v>
      </c>
      <c r="B1248" s="7">
        <f>INDEX(Table2[TT],MATCH(ROW()-1,Table2[//]))</f>
        <v>12</v>
      </c>
      <c r="C1248" s="8" t="str">
        <f>INDEX(Table2[KET],MATCH(ROW()-1,Table2[//]))</f>
        <v>4 ls</v>
      </c>
    </row>
    <row r="1249" spans="1:3">
      <c r="A1249" s="6" t="str">
        <f>INDEX(Table2[NAMA BARANG],MATCH(ROW()-1,Table2[//]))</f>
        <v>Map Fabric Case</v>
      </c>
      <c r="B1249" s="7">
        <f>INDEX(Table2[TT],MATCH(ROW()-1,Table2[//]))</f>
        <v>3</v>
      </c>
      <c r="C1249" s="8" t="str">
        <f>INDEX(Table2[KET],MATCH(ROW()-1,Table2[//]))</f>
        <v>24 ls</v>
      </c>
    </row>
    <row r="1250" spans="1:3">
      <c r="A1250" s="6" t="str">
        <f>INDEX(Table2[NAMA BARANG],MATCH(ROW()-1,Table2[//]))</f>
        <v>Map Fancy batik kcg 2</v>
      </c>
      <c r="B1250" s="7">
        <f>INDEX(Table2[TT],MATCH(ROW()-1,Table2[//]))</f>
        <v>1</v>
      </c>
      <c r="C1250" s="8" t="str">
        <f>INDEX(Table2[KET],MATCH(ROW()-1,Table2[//]))</f>
        <v>240 pc</v>
      </c>
    </row>
    <row r="1251" spans="1:3">
      <c r="A1251" s="6" t="str">
        <f>INDEX(Table2[NAMA BARANG],MATCH(ROW()-1,Table2[//]))</f>
        <v>Map file 24361-2 B5 Bening</v>
      </c>
      <c r="B1251" s="7">
        <f>INDEX(Table2[TT],MATCH(ROW()-1,Table2[//]))</f>
        <v>3</v>
      </c>
      <c r="C1251" s="8" t="str">
        <f>INDEX(Table2[KET],MATCH(ROW()-1,Table2[//]))</f>
        <v>2400 pc</v>
      </c>
    </row>
    <row r="1252" spans="1:3">
      <c r="A1252" s="6" t="str">
        <f>INDEX(Table2[NAMA BARANG],MATCH(ROW()-1,Table2[//]))</f>
        <v>Map file EN 1105 F</v>
      </c>
      <c r="B1252" s="7">
        <f>INDEX(Table2[TT],MATCH(ROW()-1,Table2[//]))</f>
        <v>12</v>
      </c>
      <c r="C1252" s="8" t="str">
        <f>INDEX(Table2[KET],MATCH(ROW()-1,Table2[//]))</f>
        <v>50 ls</v>
      </c>
    </row>
    <row r="1253" spans="1:3">
      <c r="A1253" s="6" t="str">
        <f>INDEX(Table2[NAMA BARANG],MATCH(ROW()-1,Table2[//]))</f>
        <v>Map file kcg pocket 881</v>
      </c>
      <c r="B1253" s="7">
        <f>INDEX(Table2[TT],MATCH(ROW()-1,Table2[//]))</f>
        <v>2</v>
      </c>
      <c r="C1253" s="8" t="str">
        <f>INDEX(Table2[KET],MATCH(ROW()-1,Table2[//]))</f>
        <v>60 ls</v>
      </c>
    </row>
    <row r="1254" spans="1:3">
      <c r="A1254" s="6" t="str">
        <f>INDEX(Table2[NAMA BARANG],MATCH(ROW()-1,Table2[//]))</f>
        <v>Map File Resleting+jala A5 1803-2</v>
      </c>
      <c r="B1254" s="7">
        <f>INDEX(Table2[TT],MATCH(ROW()-1,Table2[//]))</f>
        <v>5</v>
      </c>
      <c r="C1254" s="8" t="str">
        <f>INDEX(Table2[KET],MATCH(ROW()-1,Table2[//]))</f>
        <v>960 pc</v>
      </c>
    </row>
    <row r="1255" spans="1:3">
      <c r="A1255" s="6" t="str">
        <f>INDEX(Table2[NAMA BARANG],MATCH(ROW()-1,Table2[//]))</f>
        <v>Map file Ret 1801-1</v>
      </c>
      <c r="B1255" s="7">
        <f>INDEX(Table2[TT],MATCH(ROW()-1,Table2[//]))</f>
        <v>5</v>
      </c>
      <c r="C1255" s="8" t="str">
        <f>INDEX(Table2[KET],MATCH(ROW()-1,Table2[//]))</f>
        <v>1800 pc</v>
      </c>
    </row>
    <row r="1256" spans="1:3">
      <c r="A1256" s="6" t="str">
        <f>INDEX(Table2[NAMA BARANG],MATCH(ROW()-1,Table2[//]))</f>
        <v>Map file Ret 1801-2</v>
      </c>
      <c r="B1256" s="7">
        <f>INDEX(Table2[TT],MATCH(ROW()-1,Table2[//]))</f>
        <v>3</v>
      </c>
      <c r="C1256" s="8" t="str">
        <f>INDEX(Table2[KET],MATCH(ROW()-1,Table2[//]))</f>
        <v>960 pc</v>
      </c>
    </row>
    <row r="1257" spans="1:3">
      <c r="A1257" s="6" t="str">
        <f>INDEX(Table2[NAMA BARANG],MATCH(ROW()-1,Table2[//]))</f>
        <v>Map file Ret 1801-3</v>
      </c>
      <c r="B1257" s="7">
        <f>INDEX(Table2[TT],MATCH(ROW()-1,Table2[//]))</f>
        <v>8</v>
      </c>
      <c r="C1257" s="8" t="str">
        <f>INDEX(Table2[KET],MATCH(ROW()-1,Table2[//]))</f>
        <v>720 pc</v>
      </c>
    </row>
    <row r="1258" spans="1:3">
      <c r="A1258" s="6" t="str">
        <f>INDEX(Table2[NAMA BARANG],MATCH(ROW()-1,Table2[//]))</f>
        <v>Map file Ret 1801-4</v>
      </c>
      <c r="B1258" s="7">
        <f>INDEX(Table2[TT],MATCH(ROW()-1,Table2[//]))</f>
        <v>6</v>
      </c>
      <c r="C1258" s="8" t="str">
        <f>INDEX(Table2[KET],MATCH(ROW()-1,Table2[//]))</f>
        <v>600 pc</v>
      </c>
    </row>
    <row r="1259" spans="1:3">
      <c r="A1259" s="6" t="str">
        <f>INDEX(Table2[NAMA BARANG],MATCH(ROW()-1,Table2[//]))</f>
        <v>Map file Ret 1801-5 B4</v>
      </c>
      <c r="B1259" s="7">
        <f>INDEX(Table2[TT],MATCH(ROW()-1,Table2[//]))</f>
        <v>4</v>
      </c>
      <c r="C1259" s="8">
        <f>INDEX(Table2[KET],MATCH(ROW()-1,Table2[//]))</f>
        <v>480</v>
      </c>
    </row>
    <row r="1260" spans="1:3">
      <c r="A1260" s="6" t="str">
        <f>INDEX(Table2[NAMA BARANG],MATCH(ROW()-1,Table2[//]))</f>
        <v>Map file Ret 1802-1 A6</v>
      </c>
      <c r="B1260" s="7">
        <f>INDEX(Table2[TT],MATCH(ROW()-1,Table2[//]))</f>
        <v>3</v>
      </c>
      <c r="C1260" s="8" t="str">
        <f>INDEX(Table2[KET],MATCH(ROW()-1,Table2[//]))</f>
        <v>1800 pc</v>
      </c>
    </row>
    <row r="1261" spans="1:3">
      <c r="A1261" s="6" t="str">
        <f>INDEX(Table2[NAMA BARANG],MATCH(ROW()-1,Table2[//]))</f>
        <v>Map file Ret 1802-2 A5</v>
      </c>
      <c r="B1261" s="7">
        <f>INDEX(Table2[TT],MATCH(ROW()-1,Table2[//]))</f>
        <v>3</v>
      </c>
      <c r="C1261" s="8" t="str">
        <f>INDEX(Table2[KET],MATCH(ROW()-1,Table2[//]))</f>
        <v>960 pc</v>
      </c>
    </row>
    <row r="1262" spans="1:3">
      <c r="A1262" s="6" t="str">
        <f>INDEX(Table2[NAMA BARANG],MATCH(ROW()-1,Table2[//]))</f>
        <v>Map file Ret 1802-3 B5</v>
      </c>
      <c r="B1262" s="7">
        <f>INDEX(Table2[TT],MATCH(ROW()-1,Table2[//]))</f>
        <v>5</v>
      </c>
      <c r="C1262" s="8">
        <f>INDEX(Table2[KET],MATCH(ROW()-1,Table2[//]))</f>
        <v>720</v>
      </c>
    </row>
    <row r="1263" spans="1:3">
      <c r="A1263" s="6" t="str">
        <f>INDEX(Table2[NAMA BARANG],MATCH(ROW()-1,Table2[//]))</f>
        <v>Map file Ret 1803-1 A6</v>
      </c>
      <c r="B1263" s="7">
        <f>INDEX(Table2[TT],MATCH(ROW()-1,Table2[//]))</f>
        <v>2</v>
      </c>
      <c r="C1263" s="8">
        <f>INDEX(Table2[KET],MATCH(ROW()-1,Table2[//]))</f>
        <v>1800</v>
      </c>
    </row>
    <row r="1264" spans="1:3">
      <c r="A1264" s="6" t="str">
        <f>INDEX(Table2[NAMA BARANG],MATCH(ROW()-1,Table2[//]))</f>
        <v>Map file Ret 1803-3 B5</v>
      </c>
      <c r="B1264" s="7">
        <f>INDEX(Table2[TT],MATCH(ROW()-1,Table2[//]))</f>
        <v>3</v>
      </c>
      <c r="C1264" s="8" t="str">
        <f>INDEX(Table2[KET],MATCH(ROW()-1,Table2[//]))</f>
        <v>720 pc</v>
      </c>
    </row>
    <row r="1265" spans="1:3">
      <c r="A1265" s="6" t="str">
        <f>INDEX(Table2[NAMA BARANG],MATCH(ROW()-1,Table2[//]))</f>
        <v>Map file Ret 1804-1 A6</v>
      </c>
      <c r="B1265" s="7">
        <f>INDEX(Table2[TT],MATCH(ROW()-1,Table2[//]))</f>
        <v>3</v>
      </c>
      <c r="C1265" s="8" t="str">
        <f>INDEX(Table2[KET],MATCH(ROW()-1,Table2[//]))</f>
        <v>800 pc</v>
      </c>
    </row>
    <row r="1266" spans="1:3">
      <c r="A1266" s="6" t="str">
        <f>INDEX(Table2[NAMA BARANG],MATCH(ROW()-1,Table2[//]))</f>
        <v>Map file Ret 1804-2 A5</v>
      </c>
      <c r="B1266" s="7">
        <f>INDEX(Table2[TT],MATCH(ROW()-1,Table2[//]))</f>
        <v>1</v>
      </c>
      <c r="C1266" s="8" t="str">
        <f>INDEX(Table2[KET],MATCH(ROW()-1,Table2[//]))</f>
        <v>960 pc</v>
      </c>
    </row>
    <row r="1267" spans="1:3">
      <c r="A1267" s="6" t="str">
        <f>INDEX(Table2[NAMA BARANG],MATCH(ROW()-1,Table2[//]))</f>
        <v>Map file Ret 1804-3 B5</v>
      </c>
      <c r="B1267" s="7">
        <f>INDEX(Table2[TT],MATCH(ROW()-1,Table2[//]))</f>
        <v>3</v>
      </c>
      <c r="C1267" s="8" t="str">
        <f>INDEX(Table2[KET],MATCH(ROW()-1,Table2[//]))</f>
        <v>720 pc</v>
      </c>
    </row>
    <row r="1268" spans="1:3">
      <c r="A1268" s="6" t="str">
        <f>INDEX(Table2[NAMA BARANG],MATCH(ROW()-1,Table2[//]))</f>
        <v>Map file Ret B A5(M)</v>
      </c>
      <c r="B1268" s="7">
        <f>INDEX(Table2[TT],MATCH(ROW()-1,Table2[//]))</f>
        <v>1</v>
      </c>
      <c r="C1268" s="8" t="str">
        <f>INDEX(Table2[KET],MATCH(ROW()-1,Table2[//]))</f>
        <v>80 ls</v>
      </c>
    </row>
    <row r="1269" spans="1:3">
      <c r="A1269" s="6" t="str">
        <f>INDEX(Table2[NAMA BARANG],MATCH(ROW()-1,Table2[//]))</f>
        <v>Map file Ret B A6(K)</v>
      </c>
      <c r="B1269" s="7">
        <f>INDEX(Table2[TT],MATCH(ROW()-1,Table2[//]))</f>
        <v>3</v>
      </c>
      <c r="C1269" s="8" t="str">
        <f>INDEX(Table2[KET],MATCH(ROW()-1,Table2[//]))</f>
        <v>100 ls</v>
      </c>
    </row>
    <row r="1270" spans="1:3">
      <c r="A1270" s="6" t="str">
        <f>INDEX(Table2[NAMA BARANG],MATCH(ROW()-1,Table2[//]))</f>
        <v>Map file Ret B B5(B)</v>
      </c>
      <c r="B1270" s="7">
        <f>INDEX(Table2[TT],MATCH(ROW()-1,Table2[//]))</f>
        <v>1</v>
      </c>
      <c r="C1270" s="8" t="str">
        <f>INDEX(Table2[KET],MATCH(ROW()-1,Table2[//]))</f>
        <v>59 ls</v>
      </c>
    </row>
    <row r="1271" spans="1:3">
      <c r="A1271" s="6" t="str">
        <f>INDEX(Table2[NAMA BARANG],MATCH(ROW()-1,Table2[//]))</f>
        <v>Map file Ret B B5(B)</v>
      </c>
      <c r="B1271" s="7">
        <f>INDEX(Table2[TT],MATCH(ROW()-1,Table2[//]))</f>
        <v>2</v>
      </c>
      <c r="C1271" s="8" t="str">
        <f>INDEX(Table2[KET],MATCH(ROW()-1,Table2[//]))</f>
        <v>59 ls</v>
      </c>
    </row>
    <row r="1272" spans="1:3">
      <c r="A1272" s="6" t="str">
        <f>INDEX(Table2[NAMA BARANG],MATCH(ROW()-1,Table2[//]))</f>
        <v>Map file Ret V2 A5 (M)</v>
      </c>
      <c r="B1272" s="7">
        <f>INDEX(Table2[TT],MATCH(ROW()-1,Table2[//]))</f>
        <v>4</v>
      </c>
      <c r="C1272" s="8" t="str">
        <f>INDEX(Table2[KET],MATCH(ROW()-1,Table2[//]))</f>
        <v>80 ls</v>
      </c>
    </row>
    <row r="1273" spans="1:3">
      <c r="A1273" s="6" t="str">
        <f>INDEX(Table2[NAMA BARANG],MATCH(ROW()-1,Table2[//]))</f>
        <v>Map file Ret V2 A6(K)</v>
      </c>
      <c r="B1273" s="7">
        <f>INDEX(Table2[TT],MATCH(ROW()-1,Table2[//]))</f>
        <v>3</v>
      </c>
      <c r="C1273" s="8" t="str">
        <f>INDEX(Table2[KET],MATCH(ROW()-1,Table2[//]))</f>
        <v>100 ls</v>
      </c>
    </row>
    <row r="1274" spans="1:3">
      <c r="A1274" s="6" t="str">
        <f>INDEX(Table2[NAMA BARANG],MATCH(ROW()-1,Table2[//]))</f>
        <v>Map file Ret V2 B5 (B)</v>
      </c>
      <c r="B1274" s="7">
        <f>INDEX(Table2[TT],MATCH(ROW()-1,Table2[//]))</f>
        <v>1</v>
      </c>
      <c r="C1274" s="8" t="str">
        <f>INDEX(Table2[KET],MATCH(ROW()-1,Table2[//]))</f>
        <v>59 ls</v>
      </c>
    </row>
    <row r="1275" spans="1:3">
      <c r="A1275" s="6" t="str">
        <f>INDEX(Table2[NAMA BARANG],MATCH(ROW()-1,Table2[//]))</f>
        <v>Map file Ret V2 B5 (B)</v>
      </c>
      <c r="B1275" s="7">
        <f>INDEX(Table2[TT],MATCH(ROW()-1,Table2[//]))</f>
        <v>3</v>
      </c>
      <c r="C1275" s="8" t="str">
        <f>INDEX(Table2[KET],MATCH(ROW()-1,Table2[//]))</f>
        <v>59 ls</v>
      </c>
    </row>
    <row r="1276" spans="1:3">
      <c r="A1276" s="6" t="str">
        <f>INDEX(Table2[NAMA BARANG],MATCH(ROW()-1,Table2[//]))</f>
        <v>Map FR Zipper Frozen</v>
      </c>
      <c r="B1276" s="7">
        <f>INDEX(Table2[TT],MATCH(ROW()-1,Table2[//]))</f>
        <v>2</v>
      </c>
      <c r="C1276" s="8" t="str">
        <f>INDEX(Table2[KET],MATCH(ROW()-1,Table2[//]))</f>
        <v>240 pc</v>
      </c>
    </row>
    <row r="1277" spans="1:3">
      <c r="A1277" s="6" t="str">
        <f>INDEX(Table2[NAMA BARANG],MATCH(ROW()-1,Table2[//]))</f>
        <v>Map gagang kcg 2 batik nariko Hj(2) M(1) B(1) Coklat (1)</v>
      </c>
      <c r="B1277" s="7">
        <f>INDEX(Table2[TT],MATCH(ROW()-1,Table2[//]))</f>
        <v>4</v>
      </c>
      <c r="C1277" s="8">
        <f>INDEX(Table2[KET],MATCH(ROW()-1,Table2[//]))</f>
        <v>240</v>
      </c>
    </row>
    <row r="1278" spans="1:3">
      <c r="A1278" s="6" t="str">
        <f>INDEX(Table2[NAMA BARANG],MATCH(ROW()-1,Table2[//]))</f>
        <v>Map Hand Bag DB 201</v>
      </c>
      <c r="B1278" s="7">
        <f>INDEX(Table2[TT],MATCH(ROW()-1,Table2[//]))</f>
        <v>5</v>
      </c>
      <c r="C1278" s="8" t="str">
        <f>INDEX(Table2[KET],MATCH(ROW()-1,Table2[//]))</f>
        <v>600 pc</v>
      </c>
    </row>
    <row r="1279" spans="1:3">
      <c r="A1279" s="6" t="str">
        <f>INDEX(Table2[NAMA BARANG],MATCH(ROW()-1,Table2[//]))</f>
        <v>Map Harmonica batik 3603</v>
      </c>
      <c r="B1279" s="7">
        <f>INDEX(Table2[TT],MATCH(ROW()-1,Table2[//]))</f>
        <v>1</v>
      </c>
      <c r="C1279" s="8" t="str">
        <f>INDEX(Table2[KET],MATCH(ROW()-1,Table2[//]))</f>
        <v>120 pc</v>
      </c>
    </row>
    <row r="1280" spans="1:3">
      <c r="A1280" s="6" t="str">
        <f>INDEX(Table2[NAMA BARANG],MATCH(ROW()-1,Table2[//]))</f>
        <v>Map Holder Hujin 30F</v>
      </c>
      <c r="B1280" s="7">
        <f>INDEX(Table2[TT],MATCH(ROW()-1,Table2[//]))</f>
        <v>7</v>
      </c>
      <c r="C1280" s="8">
        <f>INDEX(Table2[KET],MATCH(ROW()-1,Table2[//]))</f>
        <v>240</v>
      </c>
    </row>
    <row r="1281" spans="1:3">
      <c r="A1281" s="6" t="str">
        <f>INDEX(Table2[NAMA BARANG],MATCH(ROW()-1,Table2[//]))</f>
        <v>Map Holder Hujin 30F</v>
      </c>
      <c r="B1281" s="7">
        <f>INDEX(Table2[TT],MATCH(ROW()-1,Table2[//]))</f>
        <v>15</v>
      </c>
      <c r="C1281" s="8">
        <f>INDEX(Table2[KET],MATCH(ROW()-1,Table2[//]))</f>
        <v>240</v>
      </c>
    </row>
    <row r="1282" spans="1:3">
      <c r="A1282" s="6" t="str">
        <f>INDEX(Table2[NAMA BARANG],MATCH(ROW()-1,Table2[//]))</f>
        <v>Map Holder Hujin 60F</v>
      </c>
      <c r="B1282" s="7">
        <f>INDEX(Table2[TT],MATCH(ROW()-1,Table2[//]))</f>
        <v>5</v>
      </c>
      <c r="C1282" s="8">
        <f>INDEX(Table2[KET],MATCH(ROW()-1,Table2[//]))</f>
        <v>160</v>
      </c>
    </row>
    <row r="1283" spans="1:3">
      <c r="A1283" s="6" t="str">
        <f>INDEX(Table2[NAMA BARANG],MATCH(ROW()-1,Table2[//]))</f>
        <v>Map Jala A5 enter kcg 355-2 B(5)/ M(2)</v>
      </c>
      <c r="B1283" s="7">
        <f>INDEX(Table2[TT],MATCH(ROW()-1,Table2[//]))</f>
        <v>7</v>
      </c>
      <c r="C1283" s="8" t="str">
        <f>INDEX(Table2[KET],MATCH(ROW()-1,Table2[//]))</f>
        <v>20 LSN</v>
      </c>
    </row>
    <row r="1284" spans="1:3">
      <c r="A1284" s="6" t="str">
        <f>INDEX(Table2[NAMA BARANG],MATCH(ROW()-1,Table2[//]))</f>
        <v>Map Jala A5 enter kcg 355-2 Hj(2)/ K(2)</v>
      </c>
      <c r="B1284" s="7">
        <f>INDEX(Table2[TT],MATCH(ROW()-1,Table2[//]))</f>
        <v>4</v>
      </c>
      <c r="C1284" s="8" t="str">
        <f>INDEX(Table2[KET],MATCH(ROW()-1,Table2[//]))</f>
        <v>20 LSN</v>
      </c>
    </row>
    <row r="1285" spans="1:3">
      <c r="A1285" s="6" t="str">
        <f>INDEX(Table2[NAMA BARANG],MATCH(ROW()-1,Table2[//]))</f>
        <v>Map Jala C warna moshi kancing</v>
      </c>
      <c r="B1285" s="7">
        <f>INDEX(Table2[TT],MATCH(ROW()-1,Table2[//]))</f>
        <v>1</v>
      </c>
      <c r="C1285" s="8" t="str">
        <f>INDEX(Table2[KET],MATCH(ROW()-1,Table2[//]))</f>
        <v>20 ls</v>
      </c>
    </row>
    <row r="1286" spans="1:3">
      <c r="A1286" s="6" t="str">
        <f>INDEX(Table2[NAMA BARANG],MATCH(ROW()-1,Table2[//]))</f>
        <v>Map Jala Rest Trans jos B(19)/ Hj(20) warna</v>
      </c>
      <c r="B1286" s="7">
        <f>INDEX(Table2[TT],MATCH(ROW()-1,Table2[//]))</f>
        <v>39</v>
      </c>
      <c r="C1286" s="8" t="str">
        <f>INDEX(Table2[KET],MATCH(ROW()-1,Table2[//]))</f>
        <v>20 LSN</v>
      </c>
    </row>
    <row r="1287" spans="1:3">
      <c r="A1287" s="6" t="str">
        <f>INDEX(Table2[NAMA BARANG],MATCH(ROW()-1,Table2[//]))</f>
        <v>Map Jala Rest Trans jos K(20)/ M(12) warna</v>
      </c>
      <c r="B1287" s="7">
        <f>INDEX(Table2[TT],MATCH(ROW()-1,Table2[//]))</f>
        <v>32</v>
      </c>
      <c r="C1287" s="8" t="str">
        <f>INDEX(Table2[KET],MATCH(ROW()-1,Table2[//]))</f>
        <v>2O LSN</v>
      </c>
    </row>
    <row r="1288" spans="1:3">
      <c r="A1288" s="6" t="str">
        <f>INDEX(Table2[NAMA BARANG],MATCH(ROW()-1,Table2[//]))</f>
        <v>Map Jala Rest Trans jos Ungu</v>
      </c>
      <c r="B1288" s="7">
        <f>INDEX(Table2[TT],MATCH(ROW()-1,Table2[//]))</f>
        <v>56</v>
      </c>
      <c r="C1288" s="8" t="str">
        <f>INDEX(Table2[KET],MATCH(ROW()-1,Table2[//]))</f>
        <v>20 ls</v>
      </c>
    </row>
    <row r="1289" spans="1:3">
      <c r="A1289" s="6" t="str">
        <f>INDEX(Table2[NAMA BARANG],MATCH(ROW()-1,Table2[//]))</f>
        <v>Map jaring Sleting B4 5601</v>
      </c>
      <c r="B1289" s="7">
        <f>INDEX(Table2[TT],MATCH(ROW()-1,Table2[//]))</f>
        <v>1</v>
      </c>
      <c r="C1289" s="8">
        <f>INDEX(Table2[KET],MATCH(ROW()-1,Table2[//]))</f>
        <v>300</v>
      </c>
    </row>
    <row r="1290" spans="1:3">
      <c r="A1290" s="6" t="str">
        <f>INDEX(Table2[NAMA BARANG],MATCH(ROW()-1,Table2[//]))</f>
        <v>Map jaring Sleting B4 5601</v>
      </c>
      <c r="B1290" s="7">
        <f>INDEX(Table2[TT],MATCH(ROW()-1,Table2[//]))</f>
        <v>3</v>
      </c>
      <c r="C1290" s="8">
        <f>INDEX(Table2[KET],MATCH(ROW()-1,Table2[//]))</f>
        <v>300</v>
      </c>
    </row>
    <row r="1291" spans="1:3">
      <c r="A1291" s="6" t="str">
        <f>INDEX(Table2[NAMA BARANG],MATCH(ROW()-1,Table2[//]))</f>
        <v>Map jaring Sleting B4 5601</v>
      </c>
      <c r="B1291" s="7">
        <f>INDEX(Table2[TT],MATCH(ROW()-1,Table2[//]))</f>
        <v>1</v>
      </c>
      <c r="C1291" s="8">
        <f>INDEX(Table2[KET],MATCH(ROW()-1,Table2[//]))</f>
        <v>300</v>
      </c>
    </row>
    <row r="1292" spans="1:3">
      <c r="A1292" s="6" t="str">
        <f>INDEX(Table2[NAMA BARANG],MATCH(ROW()-1,Table2[//]))</f>
        <v>Map jaring Sleting B4 5601</v>
      </c>
      <c r="B1292" s="7">
        <f>INDEX(Table2[TT],MATCH(ROW()-1,Table2[//]))</f>
        <v>3</v>
      </c>
      <c r="C1292" s="8">
        <f>INDEX(Table2[KET],MATCH(ROW()-1,Table2[//]))</f>
        <v>300</v>
      </c>
    </row>
    <row r="1293" spans="1:3">
      <c r="A1293" s="6" t="str">
        <f>INDEX(Table2[NAMA BARANG],MATCH(ROW()-1,Table2[//]))</f>
        <v>Map jepit 85082</v>
      </c>
      <c r="B1293" s="7">
        <f>INDEX(Table2[TT],MATCH(ROW()-1,Table2[//]))</f>
        <v>5</v>
      </c>
      <c r="C1293" s="8">
        <f>INDEX(Table2[KET],MATCH(ROW()-1,Table2[//]))</f>
        <v>24</v>
      </c>
    </row>
    <row r="1294" spans="1:3">
      <c r="A1294" s="6" t="str">
        <f>INDEX(Table2[NAMA BARANG],MATCH(ROW()-1,Table2[//]))</f>
        <v>Map jumbo TB 168</v>
      </c>
      <c r="B1294" s="7">
        <f>INDEX(Table2[TT],MATCH(ROW()-1,Table2[//]))</f>
        <v>7</v>
      </c>
      <c r="C1294" s="8" t="str">
        <f>INDEX(Table2[KET],MATCH(ROW()-1,Table2[//]))</f>
        <v>50 ls</v>
      </c>
    </row>
    <row r="1295" spans="1:3">
      <c r="A1295" s="6" t="str">
        <f>INDEX(Table2[NAMA BARANG],MATCH(ROW()-1,Table2[//]))</f>
        <v>Map Kancing 2 microtop TN warna K/ B</v>
      </c>
      <c r="B1295" s="7">
        <f>INDEX(Table2[TT],MATCH(ROW()-1,Table2[//]))</f>
        <v>2</v>
      </c>
      <c r="C1295" s="8">
        <f>INDEX(Table2[KET],MATCH(ROW()-1,Table2[//]))</f>
        <v>240</v>
      </c>
    </row>
    <row r="1296" spans="1:3">
      <c r="A1296" s="6" t="str">
        <f>INDEX(Table2[NAMA BARANG],MATCH(ROW()-1,Table2[//]))</f>
        <v>Map Kancing Fancy M07</v>
      </c>
      <c r="B1296" s="7">
        <f>INDEX(Table2[TT],MATCH(ROW()-1,Table2[//]))</f>
        <v>14</v>
      </c>
      <c r="C1296" s="8" t="str">
        <f>INDEX(Table2[KET],MATCH(ROW()-1,Table2[//]))</f>
        <v>100 ls</v>
      </c>
    </row>
    <row r="1297" spans="1:3">
      <c r="A1297" s="6" t="str">
        <f>INDEX(Table2[NAMA BARANG],MATCH(ROW()-1,Table2[//]))</f>
        <v>Map Kancing FC 519 Biru muda</v>
      </c>
      <c r="B1297" s="7">
        <f>INDEX(Table2[TT],MATCH(ROW()-1,Table2[//]))</f>
        <v>3</v>
      </c>
      <c r="C1297" s="8" t="str">
        <f>INDEX(Table2[KET],MATCH(ROW()-1,Table2[//]))</f>
        <v>50 ls</v>
      </c>
    </row>
    <row r="1298" spans="1:3">
      <c r="A1298" s="6" t="str">
        <f>INDEX(Table2[NAMA BARANG],MATCH(ROW()-1,Table2[//]))</f>
        <v>Map Kancing FC 519 Hj</v>
      </c>
      <c r="B1298" s="7">
        <f>INDEX(Table2[TT],MATCH(ROW()-1,Table2[//]))</f>
        <v>18</v>
      </c>
      <c r="C1298" s="8" t="str">
        <f>INDEX(Table2[KET],MATCH(ROW()-1,Table2[//]))</f>
        <v>50 ls</v>
      </c>
    </row>
    <row r="1299" spans="1:3">
      <c r="A1299" s="6" t="str">
        <f>INDEX(Table2[NAMA BARANG],MATCH(ROW()-1,Table2[//]))</f>
        <v>Map Kancing FC 519 K</v>
      </c>
      <c r="B1299" s="7">
        <f>INDEX(Table2[TT],MATCH(ROW()-1,Table2[//]))</f>
        <v>13</v>
      </c>
      <c r="C1299" s="8" t="str">
        <f>INDEX(Table2[KET],MATCH(ROW()-1,Table2[//]))</f>
        <v>50 ls</v>
      </c>
    </row>
    <row r="1300" spans="1:3">
      <c r="A1300" s="6" t="str">
        <f>INDEX(Table2[NAMA BARANG],MATCH(ROW()-1,Table2[//]))</f>
        <v>Map Kancing FC 519 merah</v>
      </c>
      <c r="B1300" s="7">
        <f>INDEX(Table2[TT],MATCH(ROW()-1,Table2[//]))</f>
        <v>10</v>
      </c>
      <c r="C1300" s="8" t="str">
        <f>INDEX(Table2[KET],MATCH(ROW()-1,Table2[//]))</f>
        <v>50 ls</v>
      </c>
    </row>
    <row r="1301" spans="1:3">
      <c r="A1301" s="6" t="str">
        <f>INDEX(Table2[NAMA BARANG],MATCH(ROW()-1,Table2[//]))</f>
        <v>Map Kancing FC 519 orange</v>
      </c>
      <c r="B1301" s="7">
        <f>INDEX(Table2[TT],MATCH(ROW()-1,Table2[//]))</f>
        <v>2</v>
      </c>
      <c r="C1301" s="8" t="str">
        <f>INDEX(Table2[KET],MATCH(ROW()-1,Table2[//]))</f>
        <v>50 ls</v>
      </c>
    </row>
    <row r="1302" spans="1:3">
      <c r="A1302" s="6" t="str">
        <f>INDEX(Table2[NAMA BARANG],MATCH(ROW()-1,Table2[//]))</f>
        <v>Map Kancing Trans jos U(4)</v>
      </c>
      <c r="B1302" s="7">
        <f>INDEX(Table2[TT],MATCH(ROW()-1,Table2[//]))</f>
        <v>4</v>
      </c>
      <c r="C1302" s="8" t="str">
        <f>INDEX(Table2[KET],MATCH(ROW()-1,Table2[//]))</f>
        <v>20 ls</v>
      </c>
    </row>
    <row r="1303" spans="1:3">
      <c r="A1303" s="6" t="str">
        <f>INDEX(Table2[NAMA BARANG],MATCH(ROW()-1,Table2[//]))</f>
        <v>Map kcg 1 w/Spire M(3)</v>
      </c>
      <c r="B1303" s="7">
        <f>INDEX(Table2[TT],MATCH(ROW()-1,Table2[//]))</f>
        <v>3</v>
      </c>
      <c r="C1303" s="8" t="str">
        <f>INDEX(Table2[KET],MATCH(ROW()-1,Table2[//]))</f>
        <v>25 ls</v>
      </c>
    </row>
    <row r="1304" spans="1:3">
      <c r="A1304" s="6" t="str">
        <f>INDEX(Table2[NAMA BARANG],MATCH(ROW()-1,Table2[//]))</f>
        <v>Map kcg 2 corak K</v>
      </c>
      <c r="B1304" s="7">
        <f>INDEX(Table2[TT],MATCH(ROW()-1,Table2[//]))</f>
        <v>7</v>
      </c>
      <c r="C1304" s="8">
        <f>INDEX(Table2[KET],MATCH(ROW()-1,Table2[//]))</f>
        <v>240</v>
      </c>
    </row>
    <row r="1305" spans="1:3">
      <c r="A1305" s="6" t="str">
        <f>INDEX(Table2[NAMA BARANG],MATCH(ROW()-1,Table2[//]))</f>
        <v>Map kcg 2 corak M</v>
      </c>
      <c r="B1305" s="7">
        <f>INDEX(Table2[TT],MATCH(ROW()-1,Table2[//]))</f>
        <v>1</v>
      </c>
      <c r="C1305" s="8">
        <f>INDEX(Table2[KET],MATCH(ROW()-1,Table2[//]))</f>
        <v>240</v>
      </c>
    </row>
    <row r="1306" spans="1:3">
      <c r="A1306" s="6" t="str">
        <f>INDEX(Table2[NAMA BARANG],MATCH(ROW()-1,Table2[//]))</f>
        <v>Map kcg 2 microtop warna Hj</v>
      </c>
      <c r="B1306" s="7">
        <f>INDEX(Table2[TT],MATCH(ROW()-1,Table2[//]))</f>
        <v>1</v>
      </c>
      <c r="C1306" s="8">
        <f>INDEX(Table2[KET],MATCH(ROW()-1,Table2[//]))</f>
        <v>240</v>
      </c>
    </row>
    <row r="1307" spans="1:3">
      <c r="A1307" s="6" t="str">
        <f>INDEX(Table2[NAMA BARANG],MATCH(ROW()-1,Table2[//]))</f>
        <v>Map kcg 2 Paris microtop</v>
      </c>
      <c r="B1307" s="7">
        <f>INDEX(Table2[TT],MATCH(ROW()-1,Table2[//]))</f>
        <v>4</v>
      </c>
      <c r="C1307" s="8" t="str">
        <f>INDEX(Table2[KET],MATCH(ROW()-1,Table2[//]))</f>
        <v>240 pc</v>
      </c>
    </row>
    <row r="1308" spans="1:3">
      <c r="A1308" s="6" t="str">
        <f>INDEX(Table2[NAMA BARANG],MATCH(ROW()-1,Table2[//]))</f>
        <v>Map kcg 2 Sika Hj/ M</v>
      </c>
      <c r="B1308" s="7">
        <f>INDEX(Table2[TT],MATCH(ROW()-1,Table2[//]))</f>
        <v>5</v>
      </c>
      <c r="C1308" s="8" t="str">
        <f>INDEX(Table2[KET],MATCH(ROW()-1,Table2[//]))</f>
        <v>50 ls</v>
      </c>
    </row>
    <row r="1309" spans="1:3">
      <c r="A1309" s="6" t="str">
        <f>INDEX(Table2[NAMA BARANG],MATCH(ROW()-1,Table2[//]))</f>
        <v>Map kcg 4 UTN K</v>
      </c>
      <c r="B1309" s="7">
        <f>INDEX(Table2[TT],MATCH(ROW()-1,Table2[//]))</f>
        <v>1</v>
      </c>
      <c r="C1309" s="8">
        <f>INDEX(Table2[KET],MATCH(ROW()-1,Table2[//]))</f>
        <v>240</v>
      </c>
    </row>
    <row r="1310" spans="1:3">
      <c r="A1310" s="6" t="str">
        <f>INDEX(Table2[NAMA BARANG],MATCH(ROW()-1,Table2[//]))</f>
        <v>Map kcg 4 UTN K/ P</v>
      </c>
      <c r="B1310" s="7">
        <f>INDEX(Table2[TT],MATCH(ROW()-1,Table2[//]))</f>
        <v>1</v>
      </c>
      <c r="C1310" s="8">
        <f>INDEX(Table2[KET],MATCH(ROW()-1,Table2[//]))</f>
        <v>240</v>
      </c>
    </row>
    <row r="1311" spans="1:3">
      <c r="A1311" s="6" t="str">
        <f>INDEX(Table2[NAMA BARANG],MATCH(ROW()-1,Table2[//]))</f>
        <v>Map kcg corak 2 U</v>
      </c>
      <c r="B1311" s="7">
        <f>INDEX(Table2[TT],MATCH(ROW()-1,Table2[//]))</f>
        <v>1</v>
      </c>
      <c r="C1311" s="8">
        <f>INDEX(Table2[KET],MATCH(ROW()-1,Table2[//]))</f>
        <v>0</v>
      </c>
    </row>
    <row r="1312" spans="1:3">
      <c r="A1312" s="6" t="str">
        <f>INDEX(Table2[NAMA BARANG],MATCH(ROW()-1,Table2[//]))</f>
        <v>Map kcg sika M (26), B (8)</v>
      </c>
      <c r="B1312" s="7">
        <f>INDEX(Table2[TT],MATCH(ROW()-1,Table2[//]))</f>
        <v>34</v>
      </c>
      <c r="C1312" s="8" t="str">
        <f>INDEX(Table2[KET],MATCH(ROW()-1,Table2[//]))</f>
        <v>50 LSN</v>
      </c>
    </row>
    <row r="1313" spans="1:3">
      <c r="A1313" s="6" t="str">
        <f>INDEX(Table2[NAMA BARANG],MATCH(ROW()-1,Table2[//]))</f>
        <v>Map kcg sika P (10), HJ(14)</v>
      </c>
      <c r="B1313" s="7">
        <f>INDEX(Table2[TT],MATCH(ROW()-1,Table2[//]))</f>
        <v>24</v>
      </c>
      <c r="C1313" s="8" t="str">
        <f>INDEX(Table2[KET],MATCH(ROW()-1,Table2[//]))</f>
        <v>50 LSN</v>
      </c>
    </row>
    <row r="1314" spans="1:3">
      <c r="A1314" s="6" t="str">
        <f>INDEX(Table2[NAMA BARANG],MATCH(ROW()-1,Table2[//]))</f>
        <v>Map kcg Zipper warna ungu</v>
      </c>
      <c r="B1314" s="7">
        <f>INDEX(Table2[TT],MATCH(ROW()-1,Table2[//]))</f>
        <v>2</v>
      </c>
      <c r="C1314" s="8">
        <f>INDEX(Table2[KET],MATCH(ROW()-1,Table2[//]))</f>
        <v>240</v>
      </c>
    </row>
    <row r="1315" spans="1:3">
      <c r="A1315" s="6" t="str">
        <f>INDEX(Table2[NAMA BARANG],MATCH(ROW()-1,Table2[//]))</f>
        <v>Map L Merah Vtro</v>
      </c>
      <c r="B1315" s="7">
        <f>INDEX(Table2[TT],MATCH(ROW()-1,Table2[//]))</f>
        <v>1</v>
      </c>
      <c r="C1315" s="8" t="str">
        <f>INDEX(Table2[KET],MATCH(ROW()-1,Table2[//]))</f>
        <v>100 ls</v>
      </c>
    </row>
    <row r="1316" spans="1:3">
      <c r="A1316" s="6" t="str">
        <f>INDEX(Table2[NAMA BARANG],MATCH(ROW()-1,Table2[//]))</f>
        <v>Map L Sika Hijau</v>
      </c>
      <c r="B1316" s="7">
        <f>INDEX(Table2[TT],MATCH(ROW()-1,Table2[//]))</f>
        <v>3</v>
      </c>
      <c r="C1316" s="8" t="str">
        <f>INDEX(Table2[KET],MATCH(ROW()-1,Table2[//]))</f>
        <v>50 ls</v>
      </c>
    </row>
    <row r="1317" spans="1:3">
      <c r="A1317" s="6" t="str">
        <f>INDEX(Table2[NAMA BARANG],MATCH(ROW()-1,Table2[//]))</f>
        <v>Map L Sika merah</v>
      </c>
      <c r="B1317" s="7">
        <f>INDEX(Table2[TT],MATCH(ROW()-1,Table2[//]))</f>
        <v>2</v>
      </c>
      <c r="C1317" s="8" t="str">
        <f>INDEX(Table2[KET],MATCH(ROW()-1,Table2[//]))</f>
        <v>50 ls</v>
      </c>
    </row>
    <row r="1318" spans="1:3">
      <c r="A1318" s="6" t="str">
        <f>INDEX(Table2[NAMA BARANG],MATCH(ROW()-1,Table2[//]))</f>
        <v>Map L sika putih</v>
      </c>
      <c r="B1318" s="7">
        <f>INDEX(Table2[TT],MATCH(ROW()-1,Table2[//]))</f>
        <v>3</v>
      </c>
      <c r="C1318" s="8" t="str">
        <f>INDEX(Table2[KET],MATCH(ROW()-1,Table2[//]))</f>
        <v>60 ls</v>
      </c>
    </row>
    <row r="1319" spans="1:3">
      <c r="A1319" s="6" t="str">
        <f>INDEX(Table2[NAMA BARANG],MATCH(ROW()-1,Table2[//]))</f>
        <v>Map microtop kcg-1 MT-119 P(6)/ B(6)</v>
      </c>
      <c r="B1319" s="7">
        <f>INDEX(Table2[TT],MATCH(ROW()-1,Table2[//]))</f>
        <v>12</v>
      </c>
      <c r="C1319" s="8" t="str">
        <f>INDEX(Table2[KET],MATCH(ROW()-1,Table2[//]))</f>
        <v>100 ls</v>
      </c>
    </row>
    <row r="1320" spans="1:3">
      <c r="A1320" s="6" t="str">
        <f>INDEX(Table2[NAMA BARANG],MATCH(ROW()-1,Table2[//]))</f>
        <v>Map Ret Imitasi MT 1112</v>
      </c>
      <c r="B1320" s="7">
        <f>INDEX(Table2[TT],MATCH(ROW()-1,Table2[//]))</f>
        <v>3</v>
      </c>
      <c r="C1320" s="8" t="str">
        <f>INDEX(Table2[KET],MATCH(ROW()-1,Table2[//]))</f>
        <v>720 pc</v>
      </c>
    </row>
    <row r="1321" spans="1:3">
      <c r="A1321" s="6" t="str">
        <f>INDEX(Table2[NAMA BARANG],MATCH(ROW()-1,Table2[//]))</f>
        <v>Map school Bag corak kcg 2 ungu</v>
      </c>
      <c r="B1321" s="7">
        <f>INDEX(Table2[TT],MATCH(ROW()-1,Table2[//]))</f>
        <v>3</v>
      </c>
      <c r="C1321" s="8" t="str">
        <f>INDEX(Table2[KET],MATCH(ROW()-1,Table2[//]))</f>
        <v>240 pc</v>
      </c>
    </row>
    <row r="1322" spans="1:3">
      <c r="A1322" s="6" t="str">
        <f>INDEX(Table2[NAMA BARANG],MATCH(ROW()-1,Table2[//]))</f>
        <v>Map sekolah Mnk ret  Ht-202</v>
      </c>
      <c r="B1322" s="7">
        <f>INDEX(Table2[TT],MATCH(ROW()-1,Table2[//]))</f>
        <v>3</v>
      </c>
      <c r="C1322" s="8" t="str">
        <f>INDEX(Table2[KET],MATCH(ROW()-1,Table2[//]))</f>
        <v>120 ls</v>
      </c>
    </row>
    <row r="1323" spans="1:3">
      <c r="A1323" s="6" t="str">
        <f>INDEX(Table2[NAMA BARANG],MATCH(ROW()-1,Table2[//]))</f>
        <v>Map Smile JNT 8077 no B6 5014 F</v>
      </c>
      <c r="B1323" s="7">
        <f>INDEX(Table2[TT],MATCH(ROW()-1,Table2[//]))</f>
        <v>2</v>
      </c>
      <c r="C1323" s="8" t="str">
        <f>INDEX(Table2[KET],MATCH(ROW()-1,Table2[//]))</f>
        <v>50 ls</v>
      </c>
    </row>
    <row r="1324" spans="1:3">
      <c r="A1324" s="6" t="str">
        <f>INDEX(Table2[NAMA BARANG],MATCH(ROW()-1,Table2[//]))</f>
        <v>Map somssi 2010 C mini</v>
      </c>
      <c r="B1324" s="7">
        <f>INDEX(Table2[TT],MATCH(ROW()-1,Table2[//]))</f>
        <v>16</v>
      </c>
      <c r="C1324" s="8" t="str">
        <f>INDEX(Table2[KET],MATCH(ROW()-1,Table2[//]))</f>
        <v>240 pc</v>
      </c>
    </row>
    <row r="1325" spans="1:3">
      <c r="A1325" s="6" t="str">
        <f>INDEX(Table2[NAMA BARANG],MATCH(ROW()-1,Table2[//]))</f>
        <v>Map somssi tali 2015/S (P/K/B/M/Hj/Pink)</v>
      </c>
      <c r="B1325" s="7">
        <f>INDEX(Table2[TT],MATCH(ROW()-1,Table2[//]))</f>
        <v>29</v>
      </c>
      <c r="C1325" s="8" t="str">
        <f>INDEX(Table2[KET],MATCH(ROW()-1,Table2[//]))</f>
        <v>96 pc</v>
      </c>
    </row>
    <row r="1326" spans="1:3">
      <c r="A1326" s="6" t="str">
        <f>INDEX(Table2[NAMA BARANG],MATCH(ROW()-1,Table2[//]))</f>
        <v>Map Tali A4 warna polos 4164</v>
      </c>
      <c r="B1326" s="7">
        <f>INDEX(Table2[TT],MATCH(ROW()-1,Table2[//]))</f>
        <v>3</v>
      </c>
      <c r="C1326" s="8" t="str">
        <f>INDEX(Table2[KET],MATCH(ROW()-1,Table2[//]))</f>
        <v>160 pc</v>
      </c>
    </row>
    <row r="1327" spans="1:3">
      <c r="A1327" s="6" t="str">
        <f>INDEX(Table2[NAMA BARANG],MATCH(ROW()-1,Table2[//]))</f>
        <v xml:space="preserve">Map tali sika biru </v>
      </c>
      <c r="B1327" s="7">
        <f>INDEX(Table2[TT],MATCH(ROW()-1,Table2[//]))</f>
        <v>3</v>
      </c>
      <c r="C1327" s="8" t="str">
        <f>INDEX(Table2[KET],MATCH(ROW()-1,Table2[//]))</f>
        <v>50 ls</v>
      </c>
    </row>
    <row r="1328" spans="1:3">
      <c r="A1328" s="6" t="str">
        <f>INDEX(Table2[NAMA BARANG],MATCH(ROW()-1,Table2[//]))</f>
        <v>Map tali sika kuning (1)/ hijau (5)</v>
      </c>
      <c r="B1328" s="7">
        <f>INDEX(Table2[TT],MATCH(ROW()-1,Table2[//]))</f>
        <v>6</v>
      </c>
      <c r="C1328" s="8" t="str">
        <f>INDEX(Table2[KET],MATCH(ROW()-1,Table2[//]))</f>
        <v>50 LSN</v>
      </c>
    </row>
    <row r="1329" spans="1:3">
      <c r="A1329" s="6" t="str">
        <f>INDEX(Table2[NAMA BARANG],MATCH(ROW()-1,Table2[//]))</f>
        <v>Map tali sika merah (1)/ putih (11)</v>
      </c>
      <c r="B1329" s="7">
        <f>INDEX(Table2[TT],MATCH(ROW()-1,Table2[//]))</f>
        <v>12</v>
      </c>
      <c r="C1329" s="8" t="str">
        <f>INDEX(Table2[KET],MATCH(ROW()-1,Table2[//]))</f>
        <v>50 LSN</v>
      </c>
    </row>
    <row r="1330" spans="1:3">
      <c r="A1330" s="6" t="str">
        <f>INDEX(Table2[NAMA BARANG],MATCH(ROW()-1,Table2[//]))</f>
        <v>Map Tenteng ZF 821 Lx</v>
      </c>
      <c r="B1330" s="7">
        <f>INDEX(Table2[TT],MATCH(ROW()-1,Table2[//]))</f>
        <v>2</v>
      </c>
      <c r="C1330" s="8" t="str">
        <f>INDEX(Table2[KET],MATCH(ROW()-1,Table2[//]))</f>
        <v>12 ls</v>
      </c>
    </row>
    <row r="1331" spans="1:3">
      <c r="A1331" s="6" t="str">
        <f>INDEX(Table2[NAMA BARANG],MATCH(ROW()-1,Table2[//]))</f>
        <v>Map Tenteng ZF 830</v>
      </c>
      <c r="B1331" s="7">
        <f>INDEX(Table2[TT],MATCH(ROW()-1,Table2[//]))</f>
        <v>3</v>
      </c>
      <c r="C1331" s="8" t="str">
        <f>INDEX(Table2[KET],MATCH(ROW()-1,Table2[//]))</f>
        <v>72 pc</v>
      </c>
    </row>
    <row r="1332" spans="1:3">
      <c r="A1332" s="6" t="str">
        <f>INDEX(Table2[NAMA BARANG],MATCH(ROW()-1,Table2[//]))</f>
        <v>Map Topla 1928 orange</v>
      </c>
      <c r="B1332" s="7">
        <f>INDEX(Table2[TT],MATCH(ROW()-1,Table2[//]))</f>
        <v>1</v>
      </c>
      <c r="C1332" s="8">
        <f>INDEX(Table2[KET],MATCH(ROW()-1,Table2[//]))</f>
        <v>240</v>
      </c>
    </row>
    <row r="1333" spans="1:3">
      <c r="A1333" s="6" t="str">
        <f>INDEX(Table2[NAMA BARANG],MATCH(ROW()-1,Table2[//]))</f>
        <v>Map Topla 3080 Ht (2)/ B (5)</v>
      </c>
      <c r="B1333" s="7">
        <f>INDEX(Table2[TT],MATCH(ROW()-1,Table2[//]))</f>
        <v>7</v>
      </c>
      <c r="C1333" s="8" t="str">
        <f>INDEX(Table2[KET],MATCH(ROW()-1,Table2[//]))</f>
        <v>240 PCS</v>
      </c>
    </row>
    <row r="1334" spans="1:3">
      <c r="A1334" s="6" t="str">
        <f>INDEX(Table2[NAMA BARANG],MATCH(ROW()-1,Table2[//]))</f>
        <v>Map Topla 3080 orange (3)/ M (4)</v>
      </c>
      <c r="B1334" s="7">
        <f>INDEX(Table2[TT],MATCH(ROW()-1,Table2[//]))</f>
        <v>10</v>
      </c>
      <c r="C1334" s="8" t="str">
        <f>INDEX(Table2[KET],MATCH(ROW()-1,Table2[//]))</f>
        <v>240 pc</v>
      </c>
    </row>
    <row r="1335" spans="1:3">
      <c r="A1335" s="6" t="str">
        <f>INDEX(Table2[NAMA BARANG],MATCH(ROW()-1,Table2[//]))</f>
        <v>Map Topla 3080 ungu (3)/ K (1)/ B (1)</v>
      </c>
      <c r="B1335" s="7">
        <f>INDEX(Table2[TT],MATCH(ROW()-1,Table2[//]))</f>
        <v>5</v>
      </c>
      <c r="C1335" s="8" t="str">
        <f>INDEX(Table2[KET],MATCH(ROW()-1,Table2[//]))</f>
        <v>240 PCS</v>
      </c>
    </row>
    <row r="1336" spans="1:3">
      <c r="A1336" s="6" t="str">
        <f>INDEX(Table2[NAMA BARANG],MATCH(ROW()-1,Table2[//]))</f>
        <v>Map Topla 3090 B</v>
      </c>
      <c r="B1336" s="7">
        <f>INDEX(Table2[TT],MATCH(ROW()-1,Table2[//]))</f>
        <v>7</v>
      </c>
      <c r="C1336" s="8" t="str">
        <f>INDEX(Table2[KET],MATCH(ROW()-1,Table2[//]))</f>
        <v>240 PCS</v>
      </c>
    </row>
    <row r="1337" spans="1:3">
      <c r="A1337" s="6" t="str">
        <f>INDEX(Table2[NAMA BARANG],MATCH(ROW()-1,Table2[//]))</f>
        <v>Map Topla 3090 hitam</v>
      </c>
      <c r="B1337" s="7">
        <f>INDEX(Table2[TT],MATCH(ROW()-1,Table2[//]))</f>
        <v>3</v>
      </c>
      <c r="C1337" s="8" t="str">
        <f>INDEX(Table2[KET],MATCH(ROW()-1,Table2[//]))</f>
        <v>240 PCS</v>
      </c>
    </row>
    <row r="1338" spans="1:3">
      <c r="A1338" s="6" t="str">
        <f>INDEX(Table2[NAMA BARANG],MATCH(ROW()-1,Table2[//]))</f>
        <v>Map Topla 3090 M(5/ K(8)</v>
      </c>
      <c r="B1338" s="7">
        <f>INDEX(Table2[TT],MATCH(ROW()-1,Table2[//]))</f>
        <v>13</v>
      </c>
      <c r="C1338" s="8" t="str">
        <f>INDEX(Table2[KET],MATCH(ROW()-1,Table2[//]))</f>
        <v>240 PCS</v>
      </c>
    </row>
    <row r="1339" spans="1:3">
      <c r="A1339" s="6" t="str">
        <f>INDEX(Table2[NAMA BARANG],MATCH(ROW()-1,Table2[//]))</f>
        <v>Map Topla 3090 ungu</v>
      </c>
      <c r="B1339" s="7">
        <f>INDEX(Table2[TT],MATCH(ROW()-1,Table2[//]))</f>
        <v>3</v>
      </c>
      <c r="C1339" s="8" t="str">
        <f>INDEX(Table2[KET],MATCH(ROW()-1,Table2[//]))</f>
        <v>240 PCS</v>
      </c>
    </row>
    <row r="1340" spans="1:3">
      <c r="A1340" s="6" t="str">
        <f>INDEX(Table2[NAMA BARANG],MATCH(ROW()-1,Table2[//]))</f>
        <v>Map Topla 40 lb</v>
      </c>
      <c r="B1340" s="7">
        <f>INDEX(Table2[TT],MATCH(ROW()-1,Table2[//]))</f>
        <v>3</v>
      </c>
      <c r="C1340" s="8" t="str">
        <f>INDEX(Table2[KET],MATCH(ROW()-1,Table2[//]))</f>
        <v>60 pc</v>
      </c>
    </row>
    <row r="1341" spans="1:3">
      <c r="A1341" s="6" t="str">
        <f>INDEX(Table2[NAMA BARANG],MATCH(ROW()-1,Table2[//]))</f>
        <v>Map Topla 60 lb</v>
      </c>
      <c r="B1341" s="7">
        <f>INDEX(Table2[TT],MATCH(ROW()-1,Table2[//]))</f>
        <v>3</v>
      </c>
      <c r="C1341" s="8" t="str">
        <f>INDEX(Table2[KET],MATCH(ROW()-1,Table2[//]))</f>
        <v>60 pc</v>
      </c>
    </row>
    <row r="1342" spans="1:3">
      <c r="A1342" s="6" t="str">
        <f>INDEX(Table2[NAMA BARANG],MATCH(ROW()-1,Table2[//]))</f>
        <v>Map Transparan AC 1605 B(10)/ K(8)/ M(2)</v>
      </c>
      <c r="B1342" s="7">
        <f>INDEX(Table2[TT],MATCH(ROW()-1,Table2[//]))</f>
        <v>20</v>
      </c>
      <c r="C1342" s="8">
        <f>INDEX(Table2[KET],MATCH(ROW()-1,Table2[//]))</f>
        <v>240</v>
      </c>
    </row>
    <row r="1343" spans="1:3">
      <c r="A1343" s="6" t="str">
        <f>INDEX(Table2[NAMA BARANG],MATCH(ROW()-1,Table2[//]))</f>
        <v>Map Transparant B4</v>
      </c>
      <c r="B1343" s="7">
        <f>INDEX(Table2[TT],MATCH(ROW()-1,Table2[//]))</f>
        <v>2</v>
      </c>
      <c r="C1343" s="8" t="str">
        <f>INDEX(Table2[KET],MATCH(ROW()-1,Table2[//]))</f>
        <v>1000 pc</v>
      </c>
    </row>
    <row r="1344" spans="1:3">
      <c r="A1344" s="6" t="str">
        <f>INDEX(Table2[NAMA BARANG],MATCH(ROW()-1,Table2[//]))</f>
        <v>Map UTN Dove 2w Hj muda(2)</v>
      </c>
      <c r="B1344" s="7">
        <f>INDEX(Table2[TT],MATCH(ROW()-1,Table2[//]))</f>
        <v>2</v>
      </c>
      <c r="C1344" s="8">
        <f>INDEX(Table2[KET],MATCH(ROW()-1,Table2[//]))</f>
        <v>240</v>
      </c>
    </row>
    <row r="1345" spans="1:3">
      <c r="A1345" s="6" t="str">
        <f>INDEX(Table2[NAMA BARANG],MATCH(ROW()-1,Table2[//]))</f>
        <v>Map UTN Dove 2w K(2)/ Hj(10)</v>
      </c>
      <c r="B1345" s="7">
        <f>INDEX(Table2[TT],MATCH(ROW()-1,Table2[//]))</f>
        <v>12</v>
      </c>
      <c r="C1345" s="8">
        <f>INDEX(Table2[KET],MATCH(ROW()-1,Table2[//]))</f>
        <v>240</v>
      </c>
    </row>
    <row r="1346" spans="1:3">
      <c r="A1346" s="6" t="str">
        <f>INDEX(Table2[NAMA BARANG],MATCH(ROW()-1,Table2[//]))</f>
        <v>Map UTN Dove 2w mix(9) kcg</v>
      </c>
      <c r="B1346" s="7">
        <f>INDEX(Table2[TT],MATCH(ROW()-1,Table2[//]))</f>
        <v>8</v>
      </c>
      <c r="C1346" s="8">
        <f>INDEX(Table2[KET],MATCH(ROW()-1,Table2[//]))</f>
        <v>240</v>
      </c>
    </row>
    <row r="1347" spans="1:3">
      <c r="A1347" s="6" t="str">
        <f>INDEX(Table2[NAMA BARANG],MATCH(ROW()-1,Table2[//]))</f>
        <v>Map UTN Dove 2w U(1)/ Hj Stabillo(4)</v>
      </c>
      <c r="B1347" s="7">
        <f>INDEX(Table2[TT],MATCH(ROW()-1,Table2[//]))</f>
        <v>5</v>
      </c>
      <c r="C1347" s="8">
        <f>INDEX(Table2[KET],MATCH(ROW()-1,Table2[//]))</f>
        <v>240</v>
      </c>
    </row>
    <row r="1348" spans="1:3">
      <c r="A1348" s="6" t="str">
        <f>INDEX(Table2[NAMA BARANG],MATCH(ROW()-1,Table2[//]))</f>
        <v>Map Vtec Document Bag Type VT W209</v>
      </c>
      <c r="B1348" s="7">
        <f>INDEX(Table2[TT],MATCH(ROW()-1,Table2[//]))</f>
        <v>10</v>
      </c>
      <c r="C1348" s="8" t="str">
        <f>INDEX(Table2[KET],MATCH(ROW()-1,Table2[//]))</f>
        <v>120 pc</v>
      </c>
    </row>
    <row r="1349" spans="1:3">
      <c r="A1349" s="6" t="str">
        <f>INDEX(Table2[NAMA BARANG],MATCH(ROW()-1,Table2[//]))</f>
        <v>Map Zipper binder A5 kotak Topla</v>
      </c>
      <c r="B1349" s="7">
        <f>INDEX(Table2[TT],MATCH(ROW()-1,Table2[//]))</f>
        <v>1</v>
      </c>
      <c r="C1349" s="8" t="str">
        <f>INDEX(Table2[KET],MATCH(ROW()-1,Table2[//]))</f>
        <v>160 ls</v>
      </c>
    </row>
    <row r="1350" spans="1:3">
      <c r="A1350" s="6" t="str">
        <f>INDEX(Table2[NAMA BARANG],MATCH(ROW()-1,Table2[//]))</f>
        <v>Map Zipper Binder RB T1</v>
      </c>
      <c r="B1350" s="7">
        <f>INDEX(Table2[TT],MATCH(ROW()-1,Table2[//]))</f>
        <v>5</v>
      </c>
      <c r="C1350" s="8" t="str">
        <f>INDEX(Table2[KET],MATCH(ROW()-1,Table2[//]))</f>
        <v>160 pc</v>
      </c>
    </row>
    <row r="1351" spans="1:3">
      <c r="A1351" s="6" t="str">
        <f>INDEX(Table2[NAMA BARANG],MATCH(ROW()-1,Table2[//]))</f>
        <v>Map zipper HCL B4</v>
      </c>
      <c r="B1351" s="7">
        <f>INDEX(Table2[TT],MATCH(ROW()-1,Table2[//]))</f>
        <v>1</v>
      </c>
      <c r="C1351" s="8" t="str">
        <f>INDEX(Table2[KET],MATCH(ROW()-1,Table2[//]))</f>
        <v>1000 pc</v>
      </c>
    </row>
    <row r="1352" spans="1:3">
      <c r="A1352" s="6" t="str">
        <f>INDEX(Table2[NAMA BARANG],MATCH(ROW()-1,Table2[//]))</f>
        <v>Map Zipper JNT A036</v>
      </c>
      <c r="B1352" s="7">
        <f>INDEX(Table2[TT],MATCH(ROW()-1,Table2[//]))</f>
        <v>1</v>
      </c>
      <c r="C1352" s="8" t="str">
        <f>INDEX(Table2[KET],MATCH(ROW()-1,Table2[//]))</f>
        <v>1200 pc</v>
      </c>
    </row>
    <row r="1353" spans="1:3">
      <c r="A1353" s="6" t="str">
        <f>INDEX(Table2[NAMA BARANG],MATCH(ROW()-1,Table2[//]))</f>
        <v>Map Zipper KC polos Hj</v>
      </c>
      <c r="B1353" s="7">
        <f>INDEX(Table2[TT],MATCH(ROW()-1,Table2[//]))</f>
        <v>3</v>
      </c>
      <c r="C1353" s="8" t="str">
        <f>INDEX(Table2[KET],MATCH(ROW()-1,Table2[//]))</f>
        <v>15 ls</v>
      </c>
    </row>
    <row r="1354" spans="1:3">
      <c r="A1354" s="6" t="str">
        <f>INDEX(Table2[NAMA BARANG],MATCH(ROW()-1,Table2[//]))</f>
        <v>Map Zipper M2 13 A5-warna Hj MM/ Hj Tua</v>
      </c>
      <c r="B1354" s="7">
        <f>INDEX(Table2[TT],MATCH(ROW()-1,Table2[//]))</f>
        <v>5</v>
      </c>
      <c r="C1354" s="8" t="str">
        <f>INDEX(Table2[KET],MATCH(ROW()-1,Table2[//]))</f>
        <v>360 pc</v>
      </c>
    </row>
    <row r="1355" spans="1:3">
      <c r="A1355" s="6" t="str">
        <f>INDEX(Table2[NAMA BARANG],MATCH(ROW()-1,Table2[//]))</f>
        <v>Map Zipper NT A037</v>
      </c>
      <c r="B1355" s="7">
        <f>INDEX(Table2[TT],MATCH(ROW()-1,Table2[//]))</f>
        <v>2</v>
      </c>
      <c r="C1355" s="8" t="str">
        <f>INDEX(Table2[KET],MATCH(ROW()-1,Table2[//]))</f>
        <v>600 pc</v>
      </c>
    </row>
    <row r="1356" spans="1:3">
      <c r="A1356" s="6" t="str">
        <f>INDEX(Table2[NAMA BARANG],MATCH(ROW()-1,Table2[//]))</f>
        <v>Map Zipper pelangi</v>
      </c>
      <c r="B1356" s="7">
        <f>INDEX(Table2[TT],MATCH(ROW()-1,Table2[//]))</f>
        <v>1</v>
      </c>
      <c r="C1356" s="8" t="str">
        <f>INDEX(Table2[KET],MATCH(ROW()-1,Table2[//]))</f>
        <v>720 pc</v>
      </c>
    </row>
    <row r="1357" spans="1:3">
      <c r="A1357" s="6" t="str">
        <f>INDEX(Table2[NAMA BARANG],MATCH(ROW()-1,Table2[//]))</f>
        <v>Map Zipper pelangi D57</v>
      </c>
      <c r="B1357" s="7">
        <f>INDEX(Table2[TT],MATCH(ROW()-1,Table2[//]))</f>
        <v>7</v>
      </c>
      <c r="C1357" s="8" t="str">
        <f>INDEX(Table2[KET],MATCH(ROW()-1,Table2[//]))</f>
        <v>400 pc</v>
      </c>
    </row>
    <row r="1358" spans="1:3">
      <c r="A1358" s="6" t="str">
        <f>INDEX(Table2[NAMA BARANG],MATCH(ROW()-1,Table2[//]))</f>
        <v>Map Zipper sika kuning</v>
      </c>
      <c r="B1358" s="7">
        <f>INDEX(Table2[TT],MATCH(ROW()-1,Table2[//]))</f>
        <v>1</v>
      </c>
      <c r="C1358" s="8" t="str">
        <f>INDEX(Table2[KET],MATCH(ROW()-1,Table2[//]))</f>
        <v>20 ls</v>
      </c>
    </row>
    <row r="1359" spans="1:3">
      <c r="A1359" s="6" t="str">
        <f>INDEX(Table2[NAMA BARANG],MATCH(ROW()-1,Table2[//]))</f>
        <v>Map Zipper TF 22 B6 BF53</v>
      </c>
      <c r="B1359" s="7">
        <f>INDEX(Table2[TT],MATCH(ROW()-1,Table2[//]))</f>
        <v>8</v>
      </c>
      <c r="C1359" s="8" t="str">
        <f>INDEX(Table2[KET],MATCH(ROW()-1,Table2[//]))</f>
        <v>1440 pc</v>
      </c>
    </row>
    <row r="1360" spans="1:3">
      <c r="A1360" s="6" t="str">
        <f>INDEX(Table2[NAMA BARANG],MATCH(ROW()-1,Table2[//]))</f>
        <v>Map Zipper TF 23 A5 BF54</v>
      </c>
      <c r="B1360" s="7">
        <f>INDEX(Table2[TT],MATCH(ROW()-1,Table2[//]))</f>
        <v>24</v>
      </c>
      <c r="C1360" s="8" t="str">
        <f>INDEX(Table2[KET],MATCH(ROW()-1,Table2[//]))</f>
        <v>960 pc</v>
      </c>
    </row>
    <row r="1361" spans="1:3">
      <c r="A1361" s="6" t="str">
        <f>INDEX(Table2[NAMA BARANG],MATCH(ROW()-1,Table2[//]))</f>
        <v>Map Zipper TF 24 A4</v>
      </c>
      <c r="B1361" s="7">
        <f>INDEX(Table2[TT],MATCH(ROW()-1,Table2[//]))</f>
        <v>32</v>
      </c>
      <c r="C1361" s="8" t="str">
        <f>INDEX(Table2[KET],MATCH(ROW()-1,Table2[//]))</f>
        <v>576 pc</v>
      </c>
    </row>
    <row r="1362" spans="1:3">
      <c r="A1362" s="6" t="str">
        <f>INDEX(Table2[NAMA BARANG],MATCH(ROW()-1,Table2[//]))</f>
        <v>Map Zipper TF 25 B4</v>
      </c>
      <c r="B1362" s="7">
        <f>INDEX(Table2[TT],MATCH(ROW()-1,Table2[//]))</f>
        <v>31</v>
      </c>
      <c r="C1362" s="8" t="str">
        <f>INDEX(Table2[KET],MATCH(ROW()-1,Table2[//]))</f>
        <v>480 pc</v>
      </c>
    </row>
    <row r="1363" spans="1:3">
      <c r="A1363" s="6" t="str">
        <f>INDEX(Table2[NAMA BARANG],MATCH(ROW()-1,Table2[//]))</f>
        <v>Map/ Bag File EN 0103F</v>
      </c>
      <c r="B1363" s="7">
        <f>INDEX(Table2[TT],MATCH(ROW()-1,Table2[//]))</f>
        <v>3</v>
      </c>
      <c r="C1363" s="8" t="str">
        <f>INDEX(Table2[KET],MATCH(ROW()-1,Table2[//]))</f>
        <v>40 ls</v>
      </c>
    </row>
    <row r="1364" spans="1:3">
      <c r="A1364" s="6" t="str">
        <f>INDEX(Table2[NAMA BARANG],MATCH(ROW()-1,Table2[//]))</f>
        <v>Map/ Bag file M 6861</v>
      </c>
      <c r="B1364" s="7">
        <f>INDEX(Table2[TT],MATCH(ROW()-1,Table2[//]))</f>
        <v>2</v>
      </c>
      <c r="C1364" s="8" t="str">
        <f>INDEX(Table2[KET],MATCH(ROW()-1,Table2[//]))</f>
        <v>64 pc</v>
      </c>
    </row>
    <row r="1365" spans="1:3">
      <c r="A1365" s="6" t="str">
        <f>INDEX(Table2[NAMA BARANG],MATCH(ROW()-1,Table2[//]))</f>
        <v>Map/ School bag kcg 2 Zip 12</v>
      </c>
      <c r="B1365" s="7">
        <f>INDEX(Table2[TT],MATCH(ROW()-1,Table2[//]))</f>
        <v>31</v>
      </c>
      <c r="C1365" s="8">
        <f>INDEX(Table2[KET],MATCH(ROW()-1,Table2[//]))</f>
        <v>180</v>
      </c>
    </row>
    <row r="1366" spans="1:3">
      <c r="A1366" s="6" t="str">
        <f>INDEX(Table2[NAMA BARANG],MATCH(ROW()-1,Table2[//]))</f>
        <v>Map/ Zipper Bag trix EN 1101</v>
      </c>
      <c r="B1366" s="7">
        <f>INDEX(Table2[TT],MATCH(ROW()-1,Table2[//]))</f>
        <v>13</v>
      </c>
      <c r="C1366" s="8" t="str">
        <f>INDEX(Table2[KET],MATCH(ROW()-1,Table2[//]))</f>
        <v>50 ls</v>
      </c>
    </row>
    <row r="1367" spans="1:3">
      <c r="A1367" s="6" t="str">
        <f>INDEX(Table2[NAMA BARANG],MATCH(ROW()-1,Table2[//]))</f>
        <v>Masker 3 ply</v>
      </c>
      <c r="B1367" s="7">
        <f>INDEX(Table2[TT],MATCH(ROW()-1,Table2[//]))</f>
        <v>11</v>
      </c>
      <c r="C1367" s="8" t="str">
        <f>INDEX(Table2[KET],MATCH(ROW()-1,Table2[//]))</f>
        <v>90 dos</v>
      </c>
    </row>
    <row r="1368" spans="1:3">
      <c r="A1368" s="6" t="str">
        <f>INDEX(Table2[NAMA BARANG],MATCH(ROW()-1,Table2[//]))</f>
        <v>Masker T Care</v>
      </c>
      <c r="B1368" s="7">
        <f>INDEX(Table2[TT],MATCH(ROW()-1,Table2[//]))</f>
        <v>7</v>
      </c>
      <c r="C1368" s="8" t="str">
        <f>INDEX(Table2[KET],MATCH(ROW()-1,Table2[//]))</f>
        <v>50 dos</v>
      </c>
    </row>
    <row r="1369" spans="1:3">
      <c r="A1369" s="6" t="str">
        <f>INDEX(Table2[NAMA BARANG],MATCH(ROW()-1,Table2[//]))</f>
        <v>Mech Deboss DBM p 300</v>
      </c>
      <c r="B1369" s="7">
        <f>INDEX(Table2[TT],MATCH(ROW()-1,Table2[//]))</f>
        <v>32</v>
      </c>
      <c r="C1369" s="8" t="str">
        <f>INDEX(Table2[KET],MATCH(ROW()-1,Table2[//]))</f>
        <v>240 ls</v>
      </c>
    </row>
    <row r="1370" spans="1:3">
      <c r="A1370" s="6" t="str">
        <f>INDEX(Table2[NAMA BARANG],MATCH(ROW()-1,Table2[//]))</f>
        <v>Mech pen 109 A (1x4)</v>
      </c>
      <c r="B1370" s="7">
        <f>INDEX(Table2[TT],MATCH(ROW()-1,Table2[//]))</f>
        <v>22</v>
      </c>
      <c r="C1370" s="8" t="str">
        <f>INDEX(Table2[KET],MATCH(ROW()-1,Table2[//]))</f>
        <v>80 pk</v>
      </c>
    </row>
    <row r="1371" spans="1:3">
      <c r="A1371" s="6" t="str">
        <f>INDEX(Table2[NAMA BARANG],MATCH(ROW()-1,Table2[//]))</f>
        <v>Mech pen 2978 (2,0)</v>
      </c>
      <c r="B1371" s="7">
        <f>INDEX(Table2[TT],MATCH(ROW()-1,Table2[//]))</f>
        <v>4</v>
      </c>
      <c r="C1371" s="8" t="str">
        <f>INDEX(Table2[KET],MATCH(ROW()-1,Table2[//]))</f>
        <v>144 ls</v>
      </c>
    </row>
    <row r="1372" spans="1:3">
      <c r="A1372" s="6" t="str">
        <f>INDEX(Table2[NAMA BARANG],MATCH(ROW()-1,Table2[//]))</f>
        <v>Mech pen bear C10.0630 No. 3058</v>
      </c>
      <c r="B1372" s="7">
        <f>INDEX(Table2[TT],MATCH(ROW()-1,Table2[//]))</f>
        <v>18</v>
      </c>
      <c r="C1372" s="8" t="str">
        <f>INDEX(Table2[KET],MATCH(ROW()-1,Table2[//]))</f>
        <v>144 ls</v>
      </c>
    </row>
    <row r="1373" spans="1:3">
      <c r="A1373" s="6" t="str">
        <f>INDEX(Table2[NAMA BARANG],MATCH(ROW()-1,Table2[//]))</f>
        <v>Mech pen debozz 12W DB-CMP 500</v>
      </c>
      <c r="B1373" s="7">
        <f>INDEX(Table2[TT],MATCH(ROW()-1,Table2[//]))</f>
        <v>1</v>
      </c>
      <c r="C1373" s="8" t="str">
        <f>INDEX(Table2[KET],MATCH(ROW()-1,Table2[//]))</f>
        <v>240 ls</v>
      </c>
    </row>
    <row r="1374" spans="1:3">
      <c r="A1374" s="6" t="str">
        <f>INDEX(Table2[NAMA BARANG],MATCH(ROW()-1,Table2[//]))</f>
        <v>Mech pen G 9001</v>
      </c>
      <c r="B1374" s="7">
        <f>INDEX(Table2[TT],MATCH(ROW()-1,Table2[//]))</f>
        <v>1</v>
      </c>
      <c r="C1374" s="8" t="str">
        <f>INDEX(Table2[KET],MATCH(ROW()-1,Table2[//]))</f>
        <v>144 LSN</v>
      </c>
    </row>
    <row r="1375" spans="1:3">
      <c r="A1375" s="6" t="str">
        <f>INDEX(Table2[NAMA BARANG],MATCH(ROW()-1,Table2[//]))</f>
        <v>Mech pen G 9002</v>
      </c>
      <c r="B1375" s="7">
        <f>INDEX(Table2[TT],MATCH(ROW()-1,Table2[//]))</f>
        <v>1</v>
      </c>
      <c r="C1375" s="8" t="str">
        <f>INDEX(Table2[KET],MATCH(ROW()-1,Table2[//]))</f>
        <v>144 LSN</v>
      </c>
    </row>
    <row r="1376" spans="1:3">
      <c r="A1376" s="6" t="str">
        <f>INDEX(Table2[NAMA BARANG],MATCH(ROW()-1,Table2[//]))</f>
        <v>Mech pen G 9003</v>
      </c>
      <c r="B1376" s="7">
        <f>INDEX(Table2[TT],MATCH(ROW()-1,Table2[//]))</f>
        <v>1</v>
      </c>
      <c r="C1376" s="8" t="str">
        <f>INDEX(Table2[KET],MATCH(ROW()-1,Table2[//]))</f>
        <v>144 LSN</v>
      </c>
    </row>
    <row r="1377" spans="1:3">
      <c r="A1377" s="6" t="str">
        <f>INDEX(Table2[NAMA BARANG],MATCH(ROW()-1,Table2[//]))</f>
        <v>Mech pen G 9004</v>
      </c>
      <c r="B1377" s="7">
        <f>INDEX(Table2[TT],MATCH(ROW()-1,Table2[//]))</f>
        <v>1</v>
      </c>
      <c r="C1377" s="8" t="str">
        <f>INDEX(Table2[KET],MATCH(ROW()-1,Table2[//]))</f>
        <v>144 LSN</v>
      </c>
    </row>
    <row r="1378" spans="1:3">
      <c r="A1378" s="6" t="str">
        <f>INDEX(Table2[NAMA BARANG],MATCH(ROW()-1,Table2[//]))</f>
        <v>Mech pen G 9005</v>
      </c>
      <c r="B1378" s="7">
        <f>INDEX(Table2[TT],MATCH(ROW()-1,Table2[//]))</f>
        <v>1</v>
      </c>
      <c r="C1378" s="8" t="str">
        <f>INDEX(Table2[KET],MATCH(ROW()-1,Table2[//]))</f>
        <v>144 LSN</v>
      </c>
    </row>
    <row r="1379" spans="1:3">
      <c r="A1379" s="6" t="str">
        <f>INDEX(Table2[NAMA BARANG],MATCH(ROW()-1,Table2[//]))</f>
        <v>Mech pen HN 2003 Hanaro</v>
      </c>
      <c r="B1379" s="7">
        <f>INDEX(Table2[TT],MATCH(ROW()-1,Table2[//]))</f>
        <v>3</v>
      </c>
      <c r="C1379" s="8" t="str">
        <f>INDEX(Table2[KET],MATCH(ROW()-1,Table2[//]))</f>
        <v>1440 pc</v>
      </c>
    </row>
    <row r="1380" spans="1:3">
      <c r="A1380" s="6" t="str">
        <f>INDEX(Table2[NAMA BARANG],MATCH(ROW()-1,Table2[//]))</f>
        <v>Mech pen kuku malu HB-258 (@50 pc)</v>
      </c>
      <c r="B1380" s="7">
        <f>INDEX(Table2[TT],MATCH(ROW()-1,Table2[//]))</f>
        <v>1</v>
      </c>
      <c r="C1380" s="8" t="str">
        <f>INDEX(Table2[KET],MATCH(ROW()-1,Table2[//]))</f>
        <v>48 box</v>
      </c>
    </row>
    <row r="1381" spans="1:3">
      <c r="A1381" s="6" t="str">
        <f>INDEX(Table2[NAMA BARANG],MATCH(ROW()-1,Table2[//]))</f>
        <v>Mech pensil 3049</v>
      </c>
      <c r="B1381" s="7">
        <f>INDEX(Table2[TT],MATCH(ROW()-1,Table2[//]))</f>
        <v>3</v>
      </c>
      <c r="C1381" s="8" t="str">
        <f>INDEX(Table2[KET],MATCH(ROW()-1,Table2[//]))</f>
        <v>144 ls</v>
      </c>
    </row>
    <row r="1382" spans="1:3">
      <c r="A1382" s="6" t="str">
        <f>INDEX(Table2[NAMA BARANG],MATCH(ROW()-1,Table2[//]))</f>
        <v>Mech pensil 405</v>
      </c>
      <c r="B1382" s="7">
        <f>INDEX(Table2[TT],MATCH(ROW()-1,Table2[//]))</f>
        <v>3</v>
      </c>
      <c r="C1382" s="8" t="str">
        <f>INDEX(Table2[KET],MATCH(ROW()-1,Table2[//]))</f>
        <v>144 ls</v>
      </c>
    </row>
    <row r="1383" spans="1:3">
      <c r="A1383" s="6" t="str">
        <f>INDEX(Table2[NAMA BARANG],MATCH(ROW()-1,Table2[//]))</f>
        <v>Mech pensil bensia AB/ Hk/ PR(P1260)</v>
      </c>
      <c r="B1383" s="7">
        <f>INDEX(Table2[TT],MATCH(ROW()-1,Table2[//]))</f>
        <v>8</v>
      </c>
      <c r="C1383" s="8" t="str">
        <f>INDEX(Table2[KET],MATCH(ROW()-1,Table2[//]))</f>
        <v>144 ls</v>
      </c>
    </row>
    <row r="1384" spans="1:3">
      <c r="A1384" s="6" t="str">
        <f>INDEX(Table2[NAMA BARANG],MATCH(ROW()-1,Table2[//]))</f>
        <v>Mech pensil C10-0630 AB 8008</v>
      </c>
      <c r="B1384" s="7">
        <f>INDEX(Table2[TT],MATCH(ROW()-1,Table2[//]))</f>
        <v>7</v>
      </c>
      <c r="C1384" s="8" t="str">
        <f>INDEX(Table2[KET],MATCH(ROW()-1,Table2[//]))</f>
        <v>144 ls</v>
      </c>
    </row>
    <row r="1385" spans="1:3">
      <c r="A1385" s="6" t="str">
        <f>INDEX(Table2[NAMA BARANG],MATCH(ROW()-1,Table2[//]))</f>
        <v>Mech pensil Colour disney C10-0348</v>
      </c>
      <c r="B1385" s="7">
        <f>INDEX(Table2[TT],MATCH(ROW()-1,Table2[//]))</f>
        <v>1</v>
      </c>
      <c r="C1385" s="8" t="str">
        <f>INDEX(Table2[KET],MATCH(ROW()-1,Table2[//]))</f>
        <v>108 ls</v>
      </c>
    </row>
    <row r="1386" spans="1:3">
      <c r="A1386" s="6" t="str">
        <f>INDEX(Table2[NAMA BARANG],MATCH(ROW()-1,Table2[//]))</f>
        <v>Mech pensil Colour disney PR 6W(1)/ Hk(2)</v>
      </c>
      <c r="B1386" s="7">
        <f>INDEX(Table2[TT],MATCH(ROW()-1,Table2[//]))</f>
        <v>3</v>
      </c>
      <c r="C1386" s="8" t="str">
        <f>INDEX(Table2[KET],MATCH(ROW()-1,Table2[//]))</f>
        <v>108 ls</v>
      </c>
    </row>
    <row r="1387" spans="1:3">
      <c r="A1387" s="6" t="str">
        <f>INDEX(Table2[NAMA BARANG],MATCH(ROW()-1,Table2[//]))</f>
        <v>Mech pensil DF 125</v>
      </c>
      <c r="B1387" s="7">
        <f>INDEX(Table2[TT],MATCH(ROW()-1,Table2[//]))</f>
        <v>11</v>
      </c>
      <c r="C1387" s="8" t="str">
        <f>INDEX(Table2[KET],MATCH(ROW()-1,Table2[//]))</f>
        <v>144 ls</v>
      </c>
    </row>
    <row r="1388" spans="1:3">
      <c r="A1388" s="6" t="str">
        <f>INDEX(Table2[NAMA BARANG],MATCH(ROW()-1,Table2[//]))</f>
        <v>Mech pensil MEC 1317 AB 1 box 12 pc</v>
      </c>
      <c r="B1388" s="7">
        <f>INDEX(Table2[TT],MATCH(ROW()-1,Table2[//]))</f>
        <v>11</v>
      </c>
      <c r="C1388" s="8" t="str">
        <f>INDEX(Table2[KET],MATCH(ROW()-1,Table2[//]))</f>
        <v>50 box</v>
      </c>
    </row>
    <row r="1389" spans="1:3">
      <c r="A1389" s="6" t="str">
        <f>INDEX(Table2[NAMA BARANG],MATCH(ROW()-1,Table2[//]))</f>
        <v>Mech pensil Segitiga Nariko</v>
      </c>
      <c r="B1389" s="7">
        <f>INDEX(Table2[TT],MATCH(ROW()-1,Table2[//]))</f>
        <v>5</v>
      </c>
      <c r="C1389" s="8" t="str">
        <f>INDEX(Table2[KET],MATCH(ROW()-1,Table2[//]))</f>
        <v>60 ls</v>
      </c>
    </row>
    <row r="1390" spans="1:3">
      <c r="A1390" s="6" t="str">
        <f>INDEX(Table2[NAMA BARANG],MATCH(ROW()-1,Table2[//]))</f>
        <v>Mech pensil Vanco 521</v>
      </c>
      <c r="B1390" s="7">
        <f>INDEX(Table2[TT],MATCH(ROW()-1,Table2[//]))</f>
        <v>7</v>
      </c>
      <c r="C1390" s="8" t="str">
        <f>INDEX(Table2[KET],MATCH(ROW()-1,Table2[//]))</f>
        <v>144 ls</v>
      </c>
    </row>
    <row r="1391" spans="1:3">
      <c r="A1391" s="6" t="str">
        <f>INDEX(Table2[NAMA BARANG],MATCH(ROW()-1,Table2[//]))</f>
        <v>Mechanic K 2211 0.5 bening polos</v>
      </c>
      <c r="B1391" s="7">
        <f>INDEX(Table2[TT],MATCH(ROW()-1,Table2[//]))</f>
        <v>1</v>
      </c>
      <c r="C1391" s="8" t="str">
        <f>INDEX(Table2[KET],MATCH(ROW()-1,Table2[//]))</f>
        <v>144 ls</v>
      </c>
    </row>
    <row r="1392" spans="1:3">
      <c r="A1392" s="6" t="str">
        <f>INDEX(Table2[NAMA BARANG],MATCH(ROW()-1,Table2[//]))</f>
        <v>Memo + giant 810026</v>
      </c>
      <c r="B1392" s="7">
        <f>INDEX(Table2[TT],MATCH(ROW()-1,Table2[//]))</f>
        <v>1</v>
      </c>
      <c r="C1392" s="8" t="str">
        <f>INDEX(Table2[KET],MATCH(ROW()-1,Table2[//]))</f>
        <v>25 ls</v>
      </c>
    </row>
    <row r="1393" spans="1:3">
      <c r="A1393" s="6" t="str">
        <f>INDEX(Table2[NAMA BARANG],MATCH(ROW()-1,Table2[//]))</f>
        <v>Memo 105/ 104</v>
      </c>
      <c r="B1393" s="7">
        <f>INDEX(Table2[TT],MATCH(ROW()-1,Table2[//]))</f>
        <v>1</v>
      </c>
      <c r="C1393" s="8" t="str">
        <f>INDEX(Table2[KET],MATCH(ROW()-1,Table2[//]))</f>
        <v>52 ls</v>
      </c>
    </row>
    <row r="1394" spans="1:3">
      <c r="A1394" s="6" t="str">
        <f>INDEX(Table2[NAMA BARANG],MATCH(ROW()-1,Table2[//]))</f>
        <v>Memo 5 Dsg</v>
      </c>
      <c r="B1394" s="7">
        <f>INDEX(Table2[TT],MATCH(ROW()-1,Table2[//]))</f>
        <v>1</v>
      </c>
      <c r="C1394" s="8" t="str">
        <f>INDEX(Table2[KET],MATCH(ROW()-1,Table2[//]))</f>
        <v>1500 pc</v>
      </c>
    </row>
    <row r="1395" spans="1:3">
      <c r="A1395" s="6" t="str">
        <f>INDEX(Table2[NAMA BARANG],MATCH(ROW()-1,Table2[//]))</f>
        <v>Memo Fancy 0248</v>
      </c>
      <c r="B1395" s="7">
        <f>INDEX(Table2[TT],MATCH(ROW()-1,Table2[//]))</f>
        <v>1</v>
      </c>
      <c r="C1395" s="8">
        <f>INDEX(Table2[KET],MATCH(ROW()-1,Table2[//]))</f>
        <v>576</v>
      </c>
    </row>
    <row r="1396" spans="1:3">
      <c r="A1396" s="6" t="str">
        <f>INDEX(Table2[NAMA BARANG],MATCH(ROW()-1,Table2[//]))</f>
        <v>Memo Fancy 929</v>
      </c>
      <c r="B1396" s="7">
        <f>INDEX(Table2[TT],MATCH(ROW()-1,Table2[//]))</f>
        <v>2</v>
      </c>
      <c r="C1396" s="8" t="str">
        <f>INDEX(Table2[KET],MATCH(ROW()-1,Table2[//]))</f>
        <v>576 pc</v>
      </c>
    </row>
    <row r="1397" spans="1:3">
      <c r="A1397" s="6" t="str">
        <f>INDEX(Table2[NAMA BARANG],MATCH(ROW()-1,Table2[//]))</f>
        <v>Memo Holo CX-7 lilo kcl(1)</v>
      </c>
      <c r="B1397" s="7">
        <f>INDEX(Table2[TT],MATCH(ROW()-1,Table2[//]))</f>
        <v>1</v>
      </c>
      <c r="C1397" s="8" t="str">
        <f>INDEX(Table2[KET],MATCH(ROW()-1,Table2[//]))</f>
        <v>144 ls</v>
      </c>
    </row>
    <row r="1398" spans="1:3">
      <c r="A1398" s="6" t="str">
        <f>INDEX(Table2[NAMA BARANG],MATCH(ROW()-1,Table2[//]))</f>
        <v>Memo Holo Pkc besar</v>
      </c>
      <c r="B1398" s="7">
        <f>INDEX(Table2[TT],MATCH(ROW()-1,Table2[//]))</f>
        <v>10</v>
      </c>
      <c r="C1398" s="8" t="str">
        <f>INDEX(Table2[KET],MATCH(ROW()-1,Table2[//]))</f>
        <v>60 ls</v>
      </c>
    </row>
    <row r="1399" spans="1:3">
      <c r="A1399" s="6" t="str">
        <f>INDEX(Table2[NAMA BARANG],MATCH(ROW()-1,Table2[//]))</f>
        <v>Memo pad Spiral alfa 403 batik</v>
      </c>
      <c r="B1399" s="7">
        <f>INDEX(Table2[TT],MATCH(ROW()-1,Table2[//]))</f>
        <v>14</v>
      </c>
      <c r="C1399" s="8">
        <f>INDEX(Table2[KET],MATCH(ROW()-1,Table2[//]))</f>
        <v>384</v>
      </c>
    </row>
    <row r="1400" spans="1:3">
      <c r="A1400" s="6" t="str">
        <f>INDEX(Table2[NAMA BARANG],MATCH(ROW()-1,Table2[//]))</f>
        <v>Memo pad Spiral alfa 404 batik</v>
      </c>
      <c r="B1400" s="7">
        <f>INDEX(Table2[TT],MATCH(ROW()-1,Table2[//]))</f>
        <v>16</v>
      </c>
      <c r="C1400" s="8">
        <f>INDEX(Table2[KET],MATCH(ROW()-1,Table2[//]))</f>
        <v>576</v>
      </c>
    </row>
    <row r="1401" spans="1:3">
      <c r="A1401" s="6" t="str">
        <f>INDEX(Table2[NAMA BARANG],MATCH(ROW()-1,Table2[//]))</f>
        <v>Memo Tebal dos</v>
      </c>
      <c r="B1401" s="7">
        <f>INDEX(Table2[TT],MATCH(ROW()-1,Table2[//]))</f>
        <v>1</v>
      </c>
      <c r="C1401" s="8" t="str">
        <f>INDEX(Table2[KET],MATCH(ROW()-1,Table2[//]))</f>
        <v>48 pc</v>
      </c>
    </row>
    <row r="1402" spans="1:3">
      <c r="A1402" s="6" t="str">
        <f>INDEX(Table2[NAMA BARANG],MATCH(ROW()-1,Table2[//]))</f>
        <v>Memo Tebal dos</v>
      </c>
      <c r="B1402" s="7">
        <f>INDEX(Table2[TT],MATCH(ROW()-1,Table2[//]))</f>
        <v>2</v>
      </c>
      <c r="C1402" s="8" t="str">
        <f>INDEX(Table2[KET],MATCH(ROW()-1,Table2[//]))</f>
        <v>48 pc</v>
      </c>
    </row>
    <row r="1403" spans="1:3">
      <c r="A1403" s="6" t="str">
        <f>INDEX(Table2[NAMA BARANG],MATCH(ROW()-1,Table2[//]))</f>
        <v>Memo Tebal dos</v>
      </c>
      <c r="B1403" s="7">
        <f>INDEX(Table2[TT],MATCH(ROW()-1,Table2[//]))</f>
        <v>9</v>
      </c>
      <c r="C1403" s="8" t="str">
        <f>INDEX(Table2[KET],MATCH(ROW()-1,Table2[//]))</f>
        <v>48 pc</v>
      </c>
    </row>
    <row r="1404" spans="1:3">
      <c r="A1404" s="6" t="str">
        <f>INDEX(Table2[NAMA BARANG],MATCH(ROW()-1,Table2[//]))</f>
        <v>Memo Tebal dos</v>
      </c>
      <c r="B1404" s="7">
        <f>INDEX(Table2[TT],MATCH(ROW()-1,Table2[//]))</f>
        <v>27</v>
      </c>
      <c r="C1404" s="8" t="str">
        <f>INDEX(Table2[KET],MATCH(ROW()-1,Table2[//]))</f>
        <v>48 pc</v>
      </c>
    </row>
    <row r="1405" spans="1:3">
      <c r="A1405" s="6" t="str">
        <f>INDEX(Table2[NAMA BARANG],MATCH(ROW()-1,Table2[//]))</f>
        <v>Memo Tebal dos</v>
      </c>
      <c r="B1405" s="7">
        <f>INDEX(Table2[TT],MATCH(ROW()-1,Table2[//]))</f>
        <v>7</v>
      </c>
      <c r="C1405" s="8" t="str">
        <f>INDEX(Table2[KET],MATCH(ROW()-1,Table2[//]))</f>
        <v>48 pc</v>
      </c>
    </row>
    <row r="1406" spans="1:3">
      <c r="A1406" s="6" t="str">
        <f>INDEX(Table2[NAMA BARANG],MATCH(ROW()-1,Table2[//]))</f>
        <v>Memo WTP cmp</v>
      </c>
      <c r="B1406" s="7">
        <f>INDEX(Table2[TT],MATCH(ROW()-1,Table2[//]))</f>
        <v>3</v>
      </c>
      <c r="C1406" s="8" t="str">
        <f>INDEX(Table2[KET],MATCH(ROW()-1,Table2[//]))</f>
        <v>216 ls</v>
      </c>
    </row>
    <row r="1407" spans="1:3">
      <c r="A1407" s="6" t="str">
        <f>INDEX(Table2[NAMA BARANG],MATCH(ROW()-1,Table2[//]))</f>
        <v>Memo X161(11)/ 204(4)</v>
      </c>
      <c r="B1407" s="7">
        <f>INDEX(Table2[TT],MATCH(ROW()-1,Table2[//]))</f>
        <v>15</v>
      </c>
      <c r="C1407" s="8" t="str">
        <f>INDEX(Table2[KET],MATCH(ROW()-1,Table2[//]))</f>
        <v>400 pc</v>
      </c>
    </row>
    <row r="1408" spans="1:3">
      <c r="A1408" s="6" t="str">
        <f>INDEX(Table2[NAMA BARANG],MATCH(ROW()-1,Table2[//]))</f>
        <v>Mesin tembak 188 Jumbo</v>
      </c>
      <c r="B1408" s="7">
        <f>INDEX(Table2[TT],MATCH(ROW()-1,Table2[//]))</f>
        <v>21</v>
      </c>
      <c r="C1408" s="8" t="str">
        <f>INDEX(Table2[KET],MATCH(ROW()-1,Table2[//]))</f>
        <v>48 pc</v>
      </c>
    </row>
    <row r="1409" spans="1:3">
      <c r="A1409" s="6" t="str">
        <f>INDEX(Table2[NAMA BARANG],MATCH(ROW()-1,Table2[//]))</f>
        <v>Mesin tembak 189/ 60W</v>
      </c>
      <c r="B1409" s="7">
        <f>INDEX(Table2[TT],MATCH(ROW()-1,Table2[//]))</f>
        <v>1</v>
      </c>
      <c r="C1409" s="8">
        <f>INDEX(Table2[KET],MATCH(ROW()-1,Table2[//]))</f>
        <v>48</v>
      </c>
    </row>
    <row r="1410" spans="1:3">
      <c r="A1410" s="6" t="str">
        <f>INDEX(Table2[NAMA BARANG],MATCH(ROW()-1,Table2[//]))</f>
        <v>Mesin Tembak Besar Bix done</v>
      </c>
      <c r="B1410" s="7">
        <f>INDEX(Table2[TT],MATCH(ROW()-1,Table2[//]))</f>
        <v>6</v>
      </c>
      <c r="C1410" s="8" t="str">
        <f>INDEX(Table2[KET],MATCH(ROW()-1,Table2[//]))</f>
        <v>48 pc</v>
      </c>
    </row>
    <row r="1411" spans="1:3">
      <c r="A1411" s="6" t="str">
        <f>INDEX(Table2[NAMA BARANG],MATCH(ROW()-1,Table2[//]))</f>
        <v>Mesin Tembak HE E2010 K (65 BLK)</v>
      </c>
      <c r="B1411" s="7">
        <f>INDEX(Table2[TT],MATCH(ROW()-1,Table2[//]))</f>
        <v>136</v>
      </c>
      <c r="C1411" s="8" t="str">
        <f>INDEX(Table2[KET],MATCH(ROW()-1,Table2[//]))</f>
        <v>100 pc</v>
      </c>
    </row>
    <row r="1412" spans="1:3">
      <c r="A1412" s="6" t="str">
        <f>INDEX(Table2[NAMA BARANG],MATCH(ROW()-1,Table2[//]))</f>
        <v>Meteran bulat 5 mt/ K07</v>
      </c>
      <c r="B1412" s="7">
        <f>INDEX(Table2[TT],MATCH(ROW()-1,Table2[//]))</f>
        <v>6</v>
      </c>
      <c r="C1412" s="8" t="str">
        <f>INDEX(Table2[KET],MATCH(ROW()-1,Table2[//]))</f>
        <v>20 ls</v>
      </c>
    </row>
    <row r="1413" spans="1:3">
      <c r="A1413" s="6" t="str">
        <f>INDEX(Table2[NAMA BARANG],MATCH(ROW()-1,Table2[//]))</f>
        <v>Mewarnai Pasir besar</v>
      </c>
      <c r="B1413" s="7">
        <f>INDEX(Table2[TT],MATCH(ROW()-1,Table2[//]))</f>
        <v>4</v>
      </c>
      <c r="C1413" s="8" t="str">
        <f>INDEX(Table2[KET],MATCH(ROW()-1,Table2[//]))</f>
        <v>1000 pc</v>
      </c>
    </row>
    <row r="1414" spans="1:3">
      <c r="A1414" s="6" t="str">
        <f>INDEX(Table2[NAMA BARANG],MATCH(ROW()-1,Table2[//]))</f>
        <v>Minyak maries 718 Surabaya</v>
      </c>
      <c r="B1414" s="7">
        <f>INDEX(Table2[TT],MATCH(ROW()-1,Table2[//]))</f>
        <v>65</v>
      </c>
      <c r="C1414" s="8" t="str">
        <f>INDEX(Table2[KET],MATCH(ROW()-1,Table2[//]))</f>
        <v>60 pc</v>
      </c>
    </row>
    <row r="1415" spans="1:3">
      <c r="A1415" s="6" t="str">
        <f>INDEX(Table2[NAMA BARANG],MATCH(ROW()-1,Table2[//]))</f>
        <v>Name Card 2 pc Fancy (barbie/P. Hana) PP-A282</v>
      </c>
      <c r="B1415" s="7">
        <f>INDEX(Table2[TT],MATCH(ROW()-1,Table2[//]))</f>
        <v>1</v>
      </c>
      <c r="C1415" s="8" t="str">
        <f>INDEX(Table2[KET],MATCH(ROW()-1,Table2[//]))</f>
        <v>750 pc</v>
      </c>
    </row>
    <row r="1416" spans="1:3">
      <c r="A1416" s="6" t="str">
        <f>INDEX(Table2[NAMA BARANG],MATCH(ROW()-1,Table2[//]))</f>
        <v>Name plate 10,5x16</v>
      </c>
      <c r="B1416" s="7">
        <f>INDEX(Table2[TT],MATCH(ROW()-1,Table2[//]))</f>
        <v>1</v>
      </c>
      <c r="C1416" s="8">
        <f>INDEX(Table2[KET],MATCH(ROW()-1,Table2[//]))</f>
        <v>20000</v>
      </c>
    </row>
    <row r="1417" spans="1:3">
      <c r="A1417" s="6" t="str">
        <f>INDEX(Table2[NAMA BARANG],MATCH(ROW()-1,Table2[//]))</f>
        <v>Name plate 7 x 10 kancing jepitan</v>
      </c>
      <c r="B1417" s="7">
        <f>INDEX(Table2[TT],MATCH(ROW()-1,Table2[//]))</f>
        <v>5</v>
      </c>
      <c r="C1417" s="8" t="str">
        <f>INDEX(Table2[KET],MATCH(ROW()-1,Table2[//]))</f>
        <v>4000 pc</v>
      </c>
    </row>
    <row r="1418" spans="1:3">
      <c r="A1418" s="6" t="str">
        <f>INDEX(Table2[NAMA BARANG],MATCH(ROW()-1,Table2[//]))</f>
        <v>Name plate 7 x 10 miring enter</v>
      </c>
      <c r="B1418" s="7">
        <f>INDEX(Table2[TT],MATCH(ROW()-1,Table2[//]))</f>
        <v>2</v>
      </c>
      <c r="C1418" s="8" t="str">
        <f>INDEX(Table2[KET],MATCH(ROW()-1,Table2[//]))</f>
        <v>24000 pc</v>
      </c>
    </row>
    <row r="1419" spans="1:3">
      <c r="A1419" s="6" t="str">
        <f>INDEX(Table2[NAMA BARANG],MATCH(ROW()-1,Table2[//]))</f>
        <v>Name plate 7x 10 tegak enter</v>
      </c>
      <c r="B1419" s="7">
        <f>INDEX(Table2[TT],MATCH(ROW()-1,Table2[//]))</f>
        <v>2</v>
      </c>
      <c r="C1419" s="8" t="str">
        <f>INDEX(Table2[KET],MATCH(ROW()-1,Table2[//]))</f>
        <v>27000 pc</v>
      </c>
    </row>
    <row r="1420" spans="1:3">
      <c r="A1420" s="6" t="str">
        <f>INDEX(Table2[NAMA BARANG],MATCH(ROW()-1,Table2[//]))</f>
        <v>Name plate Kojiko 10,5 x 14 +2 cm</v>
      </c>
      <c r="B1420" s="7">
        <f>INDEX(Table2[TT],MATCH(ROW()-1,Table2[//]))</f>
        <v>6</v>
      </c>
      <c r="C1420" s="8" t="str">
        <f>INDEX(Table2[KET],MATCH(ROW()-1,Table2[//]))</f>
        <v>13500 pc</v>
      </c>
    </row>
    <row r="1421" spans="1:3">
      <c r="A1421" s="6" t="str">
        <f>INDEX(Table2[NAMA BARANG],MATCH(ROW()-1,Table2[//]))</f>
        <v>Name Tag berdiri putih</v>
      </c>
      <c r="B1421" s="7">
        <f>INDEX(Table2[TT],MATCH(ROW()-1,Table2[//]))</f>
        <v>5</v>
      </c>
      <c r="C1421" s="8" t="str">
        <f>INDEX(Table2[KET],MATCH(ROW()-1,Table2[//]))</f>
        <v>3000 bh</v>
      </c>
    </row>
    <row r="1422" spans="1:3">
      <c r="A1422" s="6" t="str">
        <f>INDEX(Table2[NAMA BARANG],MATCH(ROW()-1,Table2[//]))</f>
        <v>Name Tag multi Dos Biru</v>
      </c>
      <c r="B1422" s="7">
        <f>INDEX(Table2[TT],MATCH(ROW()-1,Table2[//]))</f>
        <v>2</v>
      </c>
      <c r="C1422" s="8" t="str">
        <f>INDEX(Table2[KET],MATCH(ROW()-1,Table2[//]))</f>
        <v>4000 pc</v>
      </c>
    </row>
    <row r="1423" spans="1:3">
      <c r="A1423" s="6" t="str">
        <f>INDEX(Table2[NAMA BARANG],MATCH(ROW()-1,Table2[//]))</f>
        <v>Name Tag peniti polos H-56</v>
      </c>
      <c r="B1423" s="7">
        <f>INDEX(Table2[TT],MATCH(ROW()-1,Table2[//]))</f>
        <v>7</v>
      </c>
      <c r="C1423" s="8" t="str">
        <f>INDEX(Table2[KET],MATCH(ROW()-1,Table2[//]))</f>
        <v>3000 pc</v>
      </c>
    </row>
    <row r="1424" spans="1:3">
      <c r="A1424" s="6" t="str">
        <f>INDEX(Table2[NAMA BARANG],MATCH(ROW()-1,Table2[//]))</f>
        <v>NB 156-80</v>
      </c>
      <c r="B1424" s="7">
        <f>INDEX(Table2[TT],MATCH(ROW()-1,Table2[//]))</f>
        <v>1</v>
      </c>
      <c r="C1424" s="8" t="str">
        <f>INDEX(Table2[KET],MATCH(ROW()-1,Table2[//]))</f>
        <v>60 ls</v>
      </c>
    </row>
    <row r="1425" spans="1:3">
      <c r="A1425" s="6" t="str">
        <f>INDEX(Table2[NAMA BARANG],MATCH(ROW()-1,Table2[//]))</f>
        <v>NB A5 BTS 80 biasa 25100-36</v>
      </c>
      <c r="B1425" s="7">
        <f>INDEX(Table2[TT],MATCH(ROW()-1,Table2[//]))</f>
        <v>1</v>
      </c>
      <c r="C1425" s="8">
        <f>INDEX(Table2[KET],MATCH(ROW()-1,Table2[//]))</f>
        <v>160</v>
      </c>
    </row>
    <row r="1426" spans="1:3">
      <c r="A1426" s="6" t="str">
        <f>INDEX(Table2[NAMA BARANG],MATCH(ROW()-1,Table2[//]))</f>
        <v>NB Exclusive 0801/ 80</v>
      </c>
      <c r="B1426" s="7">
        <f>INDEX(Table2[TT],MATCH(ROW()-1,Table2[//]))</f>
        <v>1</v>
      </c>
      <c r="C1426" s="8" t="str">
        <f>INDEX(Table2[KET],MATCH(ROW()-1,Table2[//]))</f>
        <v>80 PCS</v>
      </c>
    </row>
    <row r="1427" spans="1:3">
      <c r="A1427" s="6" t="str">
        <f>INDEX(Table2[NAMA BARANG],MATCH(ROW()-1,Table2[//]))</f>
        <v>NB mini pocket MB 120 warna kulit</v>
      </c>
      <c r="B1427" s="7">
        <f>INDEX(Table2[TT],MATCH(ROW()-1,Table2[//]))</f>
        <v>4</v>
      </c>
      <c r="C1427" s="8" t="str">
        <f>INDEX(Table2[KET],MATCH(ROW()-1,Table2[//]))</f>
        <v>30 ls</v>
      </c>
    </row>
    <row r="1428" spans="1:3">
      <c r="A1428" s="6" t="str">
        <f>INDEX(Table2[NAMA BARANG],MATCH(ROW()-1,Table2[//]))</f>
        <v>NB pocket NB 4003</v>
      </c>
      <c r="B1428" s="7">
        <f>INDEX(Table2[TT],MATCH(ROW()-1,Table2[//]))</f>
        <v>95</v>
      </c>
      <c r="C1428" s="8" t="str">
        <f>INDEX(Table2[KET],MATCH(ROW()-1,Table2[//]))</f>
        <v>120 pc</v>
      </c>
    </row>
    <row r="1429" spans="1:3">
      <c r="A1429" s="6" t="str">
        <f>INDEX(Table2[NAMA BARANG],MATCH(ROW()-1,Table2[//]))</f>
        <v>NB Ring A5 801 Index</v>
      </c>
      <c r="B1429" s="7">
        <f>INDEX(Table2[TT],MATCH(ROW()-1,Table2[//]))</f>
        <v>9</v>
      </c>
      <c r="C1429" s="8" t="str">
        <f>INDEX(Table2[KET],MATCH(ROW()-1,Table2[//]))</f>
        <v>160 pc</v>
      </c>
    </row>
    <row r="1430" spans="1:3">
      <c r="A1430" s="6" t="str">
        <f>INDEX(Table2[NAMA BARANG],MATCH(ROW()-1,Table2[//]))</f>
        <v>NB Spiral 3D A6-80</v>
      </c>
      <c r="B1430" s="7">
        <f>INDEX(Table2[TT],MATCH(ROW()-1,Table2[//]))</f>
        <v>11</v>
      </c>
      <c r="C1430" s="8" t="str">
        <f>INDEX(Table2[KET],MATCH(ROW()-1,Table2[//]))</f>
        <v>360 pc</v>
      </c>
    </row>
    <row r="1431" spans="1:3">
      <c r="A1431" s="6" t="str">
        <f>INDEX(Table2[NAMA BARANG],MATCH(ROW()-1,Table2[//]))</f>
        <v>NB Spiral A6-801</v>
      </c>
      <c r="B1431" s="7">
        <f>INDEX(Table2[TT],MATCH(ROW()-1,Table2[//]))</f>
        <v>19</v>
      </c>
      <c r="C1431" s="8" t="str">
        <f>INDEX(Table2[KET],MATCH(ROW()-1,Table2[//]))</f>
        <v>380 pc</v>
      </c>
    </row>
    <row r="1432" spans="1:3">
      <c r="A1432" s="6" t="str">
        <f>INDEX(Table2[NAMA BARANG],MATCH(ROW()-1,Table2[//]))</f>
        <v>NB Spiral PVC A5 80</v>
      </c>
      <c r="B1432" s="7">
        <f>INDEX(Table2[TT],MATCH(ROW()-1,Table2[//]))</f>
        <v>3</v>
      </c>
      <c r="C1432" s="8" t="str">
        <f>INDEX(Table2[KET],MATCH(ROW()-1,Table2[//]))</f>
        <v>160 pc</v>
      </c>
    </row>
    <row r="1433" spans="1:3">
      <c r="A1433" s="6" t="str">
        <f>INDEX(Table2[NAMA BARANG],MATCH(ROW()-1,Table2[//]))</f>
        <v>Note book B64 fresh fruit (8 gambar)</v>
      </c>
      <c r="B1433" s="7">
        <f>INDEX(Table2[TT],MATCH(ROW()-1,Table2[//]))</f>
        <v>7</v>
      </c>
      <c r="C1433" s="8" t="str">
        <f>INDEX(Table2[KET],MATCH(ROW()-1,Table2[//]))</f>
        <v>480 pc</v>
      </c>
    </row>
    <row r="1434" spans="1:3">
      <c r="A1434" s="6" t="str">
        <f>INDEX(Table2[NAMA BARANG],MATCH(ROW()-1,Table2[//]))</f>
        <v>Notes Buah Spiral BH/ LC 421 worry</v>
      </c>
      <c r="B1434" s="7">
        <f>INDEX(Table2[TT],MATCH(ROW()-1,Table2[//]))</f>
        <v>1</v>
      </c>
      <c r="C1434" s="8" t="str">
        <f>INDEX(Table2[KET],MATCH(ROW()-1,Table2[//]))</f>
        <v>120 pc</v>
      </c>
    </row>
    <row r="1435" spans="1:3">
      <c r="A1435" s="6" t="str">
        <f>INDEX(Table2[NAMA BARANG],MATCH(ROW()-1,Table2[//]))</f>
        <v>Notes Fancy 7091 sunlight</v>
      </c>
      <c r="B1435" s="7">
        <f>INDEX(Table2[TT],MATCH(ROW()-1,Table2[//]))</f>
        <v>2</v>
      </c>
      <c r="C1435" s="8" t="str">
        <f>INDEX(Table2[KET],MATCH(ROW()-1,Table2[//]))</f>
        <v>128 ls</v>
      </c>
    </row>
    <row r="1436" spans="1:3">
      <c r="A1436" s="6" t="str">
        <f>INDEX(Table2[NAMA BARANG],MATCH(ROW()-1,Table2[//]))</f>
        <v>Notes spiral 062(2)/ 061(1)</v>
      </c>
      <c r="B1436" s="7">
        <f>INDEX(Table2[TT],MATCH(ROW()-1,Table2[//]))</f>
        <v>4</v>
      </c>
      <c r="C1436" s="8" t="str">
        <f>INDEX(Table2[KET],MATCH(ROW()-1,Table2[//]))</f>
        <v>175 ls</v>
      </c>
    </row>
    <row r="1437" spans="1:3">
      <c r="A1437" s="6" t="str">
        <f>INDEX(Table2[NAMA BARANG],MATCH(ROW()-1,Table2[//]))</f>
        <v>Notes spiral 505 kcg + Bp</v>
      </c>
      <c r="B1437" s="7">
        <f>INDEX(Table2[TT],MATCH(ROW()-1,Table2[//]))</f>
        <v>5</v>
      </c>
      <c r="C1437" s="8" t="str">
        <f>INDEX(Table2[KET],MATCH(ROW()-1,Table2[//]))</f>
        <v>30 ls</v>
      </c>
    </row>
    <row r="1438" spans="1:3">
      <c r="A1438" s="6" t="str">
        <f>INDEX(Table2[NAMA BARANG],MATCH(ROW()-1,Table2[//]))</f>
        <v>Notes spiral princess 708 (tenaga baru)</v>
      </c>
      <c r="B1438" s="7">
        <f>INDEX(Table2[TT],MATCH(ROW()-1,Table2[//]))</f>
        <v>4</v>
      </c>
      <c r="C1438" s="8" t="str">
        <f>INDEX(Table2[KET],MATCH(ROW()-1,Table2[//]))</f>
        <v>660 pc</v>
      </c>
    </row>
    <row r="1439" spans="1:3">
      <c r="A1439" s="6" t="str">
        <f>INDEX(Table2[NAMA BARANG],MATCH(ROW()-1,Table2[//]))</f>
        <v>Notes spiral Princess berdiri (Mitra)</v>
      </c>
      <c r="B1439" s="7">
        <f>INDEX(Table2[TT],MATCH(ROW()-1,Table2[//]))</f>
        <v>5</v>
      </c>
      <c r="C1439" s="8" t="str">
        <f>INDEX(Table2[KET],MATCH(ROW()-1,Table2[//]))</f>
        <v>280 pc</v>
      </c>
    </row>
    <row r="1440" spans="1:3">
      <c r="A1440" s="6" t="str">
        <f>INDEX(Table2[NAMA BARANG],MATCH(ROW()-1,Table2[//]))</f>
        <v>Notes yoyo</v>
      </c>
      <c r="B1440" s="7">
        <f>INDEX(Table2[TT],MATCH(ROW()-1,Table2[//]))</f>
        <v>2</v>
      </c>
      <c r="C1440" s="8" t="str">
        <f>INDEX(Table2[KET],MATCH(ROW()-1,Table2[//]))</f>
        <v>72 ls</v>
      </c>
    </row>
    <row r="1441" spans="1:3">
      <c r="A1441" s="6" t="str">
        <f>INDEX(Table2[NAMA BARANG],MATCH(ROW()-1,Table2[//]))</f>
        <v>Oil Colour Vanco CA 140 (9 ml)</v>
      </c>
      <c r="B1441" s="7">
        <f>INDEX(Table2[TT],MATCH(ROW()-1,Table2[//]))</f>
        <v>7</v>
      </c>
      <c r="C1441" s="8" t="str">
        <f>INDEX(Table2[KET],MATCH(ROW()-1,Table2[//]))</f>
        <v>120 pc</v>
      </c>
    </row>
    <row r="1442" spans="1:3">
      <c r="A1442" s="6" t="str">
        <f>INDEX(Table2[NAMA BARANG],MATCH(ROW()-1,Table2[//]))</f>
        <v>Oil marries 12W</v>
      </c>
      <c r="B1442" s="7">
        <f>INDEX(Table2[TT],MATCH(ROW()-1,Table2[//]))</f>
        <v>49</v>
      </c>
      <c r="C1442" s="8" t="str">
        <f>INDEX(Table2[KET],MATCH(ROW()-1,Table2[//]))</f>
        <v>5 ls</v>
      </c>
    </row>
    <row r="1443" spans="1:3">
      <c r="A1443" s="6" t="str">
        <f>INDEX(Table2[NAMA BARANG],MATCH(ROW()-1,Table2[//]))</f>
        <v>Oil Marries E 1387B 14w</v>
      </c>
      <c r="B1443" s="7">
        <f>INDEX(Table2[TT],MATCH(ROW()-1,Table2[//]))</f>
        <v>37</v>
      </c>
      <c r="C1443" s="8" t="str">
        <f>INDEX(Table2[KET],MATCH(ROW()-1,Table2[//]))</f>
        <v>3 ls</v>
      </c>
    </row>
    <row r="1444" spans="1:3">
      <c r="A1444" s="6" t="str">
        <f>INDEX(Table2[NAMA BARANG],MATCH(ROW()-1,Table2[//]))</f>
        <v>Oil Marries E 1388B 18w</v>
      </c>
      <c r="B1444" s="7">
        <f>INDEX(Table2[TT],MATCH(ROW()-1,Table2[//]))</f>
        <v>70</v>
      </c>
      <c r="C1444" s="8" t="str">
        <f>INDEX(Table2[KET],MATCH(ROW()-1,Table2[//]))</f>
        <v>3 ls</v>
      </c>
    </row>
    <row r="1445" spans="1:3">
      <c r="A1445" s="6" t="str">
        <f>INDEX(Table2[NAMA BARANG],MATCH(ROW()-1,Table2[//]))</f>
        <v>Oil pastel 24w Tbg Deboss 670-24</v>
      </c>
      <c r="B1445" s="7">
        <f>INDEX(Table2[TT],MATCH(ROW()-1,Table2[//]))</f>
        <v>30</v>
      </c>
      <c r="C1445" s="8">
        <f>INDEX(Table2[KET],MATCH(ROW()-1,Table2[//]))</f>
        <v>72</v>
      </c>
    </row>
    <row r="1446" spans="1:3">
      <c r="A1446" s="6" t="str">
        <f>INDEX(Table2[NAMA BARANG],MATCH(ROW()-1,Table2[//]))</f>
        <v>Oil pastel artist greeble 12W</v>
      </c>
      <c r="B1446" s="7">
        <f>INDEX(Table2[TT],MATCH(ROW()-1,Table2[//]))</f>
        <v>1</v>
      </c>
      <c r="C1446" s="8" t="str">
        <f>INDEX(Table2[KET],MATCH(ROW()-1,Table2[//]))</f>
        <v>96 pc</v>
      </c>
    </row>
    <row r="1447" spans="1:3">
      <c r="A1447" s="6" t="str">
        <f>INDEX(Table2[NAMA BARANG],MATCH(ROW()-1,Table2[//]))</f>
        <v>Oil pastel chung hwa 36W</v>
      </c>
      <c r="B1447" s="7">
        <f>INDEX(Table2[TT],MATCH(ROW()-1,Table2[//]))</f>
        <v>1</v>
      </c>
      <c r="C1447" s="8">
        <f>INDEX(Table2[KET],MATCH(ROW()-1,Table2[//]))</f>
        <v>36</v>
      </c>
    </row>
    <row r="1448" spans="1:3">
      <c r="A1448" s="6" t="str">
        <f>INDEX(Table2[NAMA BARANG],MATCH(ROW()-1,Table2[//]))</f>
        <v>Oil pastel dady bear JX 8156-12</v>
      </c>
      <c r="B1448" s="7">
        <f>INDEX(Table2[TT],MATCH(ROW()-1,Table2[//]))</f>
        <v>1</v>
      </c>
      <c r="C1448" s="8" t="str">
        <f>INDEX(Table2[KET],MATCH(ROW()-1,Table2[//]))</f>
        <v>144 set</v>
      </c>
    </row>
    <row r="1449" spans="1:3">
      <c r="A1449" s="6" t="str">
        <f>INDEX(Table2[NAMA BARANG],MATCH(ROW()-1,Table2[//]))</f>
        <v>Oil pastel dady bear JX 8156-18</v>
      </c>
      <c r="B1449" s="7">
        <f>INDEX(Table2[TT],MATCH(ROW()-1,Table2[//]))</f>
        <v>4</v>
      </c>
      <c r="C1449" s="8" t="str">
        <f>INDEX(Table2[KET],MATCH(ROW()-1,Table2[//]))</f>
        <v>96 set</v>
      </c>
    </row>
    <row r="1450" spans="1:3">
      <c r="A1450" s="6" t="str">
        <f>INDEX(Table2[NAMA BARANG],MATCH(ROW()-1,Table2[//]))</f>
        <v>Oil pastel holo mika 36W bear</v>
      </c>
      <c r="B1450" s="7">
        <f>INDEX(Table2[TT],MATCH(ROW()-1,Table2[//]))</f>
        <v>1</v>
      </c>
      <c r="C1450" s="8" t="str">
        <f>INDEX(Table2[KET],MATCH(ROW()-1,Table2[//]))</f>
        <v>60 set</v>
      </c>
    </row>
    <row r="1451" spans="1:3">
      <c r="A1451" s="6" t="str">
        <f>INDEX(Table2[NAMA BARANG],MATCH(ROW()-1,Table2[//]))</f>
        <v>Oil pastel joy star jumbo OPD 24W</v>
      </c>
      <c r="B1451" s="7">
        <f>INDEX(Table2[TT],MATCH(ROW()-1,Table2[//]))</f>
        <v>1</v>
      </c>
      <c r="C1451" s="8" t="str">
        <f>INDEX(Table2[KET],MATCH(ROW()-1,Table2[//]))</f>
        <v>12 ls</v>
      </c>
    </row>
    <row r="1452" spans="1:3">
      <c r="A1452" s="6" t="str">
        <f>INDEX(Table2[NAMA BARANG],MATCH(ROW()-1,Table2[//]))</f>
        <v>Oil pastel OP 08</v>
      </c>
      <c r="B1452" s="7">
        <f>INDEX(Table2[TT],MATCH(ROW()-1,Table2[//]))</f>
        <v>19</v>
      </c>
      <c r="C1452" s="8" t="str">
        <f>INDEX(Table2[KET],MATCH(ROW()-1,Table2[//]))</f>
        <v>192 set</v>
      </c>
    </row>
    <row r="1453" spans="1:3">
      <c r="A1453" s="6" t="str">
        <f>INDEX(Table2[NAMA BARANG],MATCH(ROW()-1,Table2[//]))</f>
        <v>Oil pastel putar 12W ZJ 660 MM</v>
      </c>
      <c r="B1453" s="7">
        <f>INDEX(Table2[TT],MATCH(ROW()-1,Table2[//]))</f>
        <v>1</v>
      </c>
      <c r="C1453" s="8" t="str">
        <f>INDEX(Table2[KET],MATCH(ROW()-1,Table2[//]))</f>
        <v xml:space="preserve"> 288 pc</v>
      </c>
    </row>
    <row r="1454" spans="1:3">
      <c r="A1454" s="6" t="str">
        <f>INDEX(Table2[NAMA BARANG],MATCH(ROW()-1,Table2[//]))</f>
        <v>Oil pastel Selectrum 24W</v>
      </c>
      <c r="B1454" s="7">
        <f>INDEX(Table2[TT],MATCH(ROW()-1,Table2[//]))</f>
        <v>5</v>
      </c>
      <c r="C1454" s="8" t="str">
        <f>INDEX(Table2[KET],MATCH(ROW()-1,Table2[//]))</f>
        <v>4 ls</v>
      </c>
    </row>
    <row r="1455" spans="1:3">
      <c r="A1455" s="6" t="str">
        <f>INDEX(Table2[NAMA BARANG],MATCH(ROW()-1,Table2[//]))</f>
        <v>Oil pastel T-crew 18W (dos)</v>
      </c>
      <c r="B1455" s="7">
        <f>INDEX(Table2[TT],MATCH(ROW()-1,Table2[//]))</f>
        <v>3</v>
      </c>
      <c r="C1455" s="8" t="str">
        <f>INDEX(Table2[KET],MATCH(ROW()-1,Table2[//]))</f>
        <v>96 pc</v>
      </c>
    </row>
    <row r="1456" spans="1:3">
      <c r="A1456" s="6" t="str">
        <f>INDEX(Table2[NAMA BARANG],MATCH(ROW()-1,Table2[//]))</f>
        <v>Oil pastel T-crew 24W (dos)</v>
      </c>
      <c r="B1456" s="7">
        <f>INDEX(Table2[TT],MATCH(ROW()-1,Table2[//]))</f>
        <v>2</v>
      </c>
      <c r="C1456" s="8" t="str">
        <f>INDEX(Table2[KET],MATCH(ROW()-1,Table2[//]))</f>
        <v>96 pc</v>
      </c>
    </row>
    <row r="1457" spans="1:3">
      <c r="A1457" s="6" t="str">
        <f>INDEX(Table2[NAMA BARANG],MATCH(ROW()-1,Table2[//]))</f>
        <v>Oil pastel TTS 6612-12W dos (BT)</v>
      </c>
      <c r="B1457" s="7">
        <f>INDEX(Table2[TT],MATCH(ROW()-1,Table2[//]))</f>
        <v>3</v>
      </c>
      <c r="C1457" s="8" t="str">
        <f>INDEX(Table2[KET],MATCH(ROW()-1,Table2[//]))</f>
        <v>144 pc</v>
      </c>
    </row>
    <row r="1458" spans="1:3">
      <c r="A1458" s="6" t="str">
        <f>INDEX(Table2[NAMA BARANG],MATCH(ROW()-1,Table2[//]))</f>
        <v>OP DB 12W</v>
      </c>
      <c r="B1458" s="7">
        <f>INDEX(Table2[TT],MATCH(ROW()-1,Table2[//]))</f>
        <v>5</v>
      </c>
      <c r="C1458" s="8" t="str">
        <f>INDEX(Table2[KET],MATCH(ROW()-1,Table2[//]))</f>
        <v>144 pc</v>
      </c>
    </row>
    <row r="1459" spans="1:3">
      <c r="A1459" s="6" t="str">
        <f>INDEX(Table2[NAMA BARANG],MATCH(ROW()-1,Table2[//]))</f>
        <v>OP DB 18W</v>
      </c>
      <c r="B1459" s="7">
        <f>INDEX(Table2[TT],MATCH(ROW()-1,Table2[//]))</f>
        <v>19</v>
      </c>
      <c r="C1459" s="8">
        <f>INDEX(Table2[KET],MATCH(ROW()-1,Table2[//]))</f>
        <v>72</v>
      </c>
    </row>
    <row r="1460" spans="1:3">
      <c r="A1460" s="6" t="str">
        <f>INDEX(Table2[NAMA BARANG],MATCH(ROW()-1,Table2[//]))</f>
        <v>OP DB 24W</v>
      </c>
      <c r="B1460" s="7">
        <f>INDEX(Table2[TT],MATCH(ROW()-1,Table2[//]))</f>
        <v>5</v>
      </c>
      <c r="C1460" s="8" t="str">
        <f>INDEX(Table2[KET],MATCH(ROW()-1,Table2[//]))</f>
        <v>60 pc</v>
      </c>
    </row>
    <row r="1461" spans="1:3">
      <c r="A1461" s="6" t="str">
        <f>INDEX(Table2[NAMA BARANG],MATCH(ROW()-1,Table2[//]))</f>
        <v>OP putar 12w pdk 1011 Box</v>
      </c>
      <c r="B1461" s="7">
        <f>INDEX(Table2[TT],MATCH(ROW()-1,Table2[//]))</f>
        <v>37</v>
      </c>
      <c r="C1461" s="8" t="str">
        <f>INDEX(Table2[KET],MATCH(ROW()-1,Table2[//]))</f>
        <v>192 pc</v>
      </c>
    </row>
    <row r="1462" spans="1:3">
      <c r="A1462" s="6" t="str">
        <f>INDEX(Table2[NAMA BARANG],MATCH(ROW()-1,Table2[//]))</f>
        <v>OP twister TF 003</v>
      </c>
      <c r="B1462" s="7">
        <f>INDEX(Table2[TT],MATCH(ROW()-1,Table2[//]))</f>
        <v>5</v>
      </c>
      <c r="C1462" s="8" t="str">
        <f>INDEX(Table2[KET],MATCH(ROW()-1,Table2[//]))</f>
        <v>72 pc</v>
      </c>
    </row>
    <row r="1463" spans="1:3">
      <c r="A1463" s="6" t="str">
        <f>INDEX(Table2[NAMA BARANG],MATCH(ROW()-1,Table2[//]))</f>
        <v>OP twister TF 029</v>
      </c>
      <c r="B1463" s="7">
        <f>INDEX(Table2[TT],MATCH(ROW()-1,Table2[//]))</f>
        <v>18</v>
      </c>
      <c r="C1463" s="8" t="str">
        <f>INDEX(Table2[KET],MATCH(ROW()-1,Table2[//]))</f>
        <v>48 set</v>
      </c>
    </row>
    <row r="1464" spans="1:3">
      <c r="A1464" s="6" t="str">
        <f>INDEX(Table2[NAMA BARANG],MATCH(ROW()-1,Table2[//]))</f>
        <v>P Case botol bts 1063 (BLK)</v>
      </c>
      <c r="B1464" s="7">
        <f>INDEX(Table2[TT],MATCH(ROW()-1,Table2[//]))</f>
        <v>5</v>
      </c>
      <c r="C1464" s="8" t="str">
        <f>INDEX(Table2[KET],MATCH(ROW()-1,Table2[//]))</f>
        <v>28 ls</v>
      </c>
    </row>
    <row r="1465" spans="1:3">
      <c r="A1465" s="6" t="str">
        <f>INDEX(Table2[NAMA BARANG],MATCH(ROW()-1,Table2[//]))</f>
        <v>P Case Karton KK 2C8 D</v>
      </c>
      <c r="B1465" s="7">
        <f>INDEX(Table2[TT],MATCH(ROW()-1,Table2[//]))</f>
        <v>8</v>
      </c>
      <c r="C1465" s="8" t="str">
        <f>INDEX(Table2[KET],MATCH(ROW()-1,Table2[//]))</f>
        <v>100 pc</v>
      </c>
    </row>
    <row r="1466" spans="1:3">
      <c r="A1466" s="6" t="str">
        <f>INDEX(Table2[NAMA BARANG],MATCH(ROW()-1,Table2[//]))</f>
        <v>P Case Kayagi 1160/ 6159</v>
      </c>
      <c r="B1466" s="7">
        <f>INDEX(Table2[TT],MATCH(ROW()-1,Table2[//]))</f>
        <v>2</v>
      </c>
      <c r="C1466" s="8" t="str">
        <f>INDEX(Table2[KET],MATCH(ROW()-1,Table2[//]))</f>
        <v>12 ls</v>
      </c>
    </row>
    <row r="1467" spans="1:3">
      <c r="A1467" s="6" t="str">
        <f>INDEX(Table2[NAMA BARANG],MATCH(ROW()-1,Table2[//]))</f>
        <v>P Case Klg XD 9555 WB</v>
      </c>
      <c r="B1467" s="7">
        <f>INDEX(Table2[TT],MATCH(ROW()-1,Table2[//]))</f>
        <v>21</v>
      </c>
      <c r="C1467" s="8" t="str">
        <f>INDEX(Table2[KET],MATCH(ROW()-1,Table2[//]))</f>
        <v>72 pc</v>
      </c>
    </row>
    <row r="1468" spans="1:3">
      <c r="A1468" s="6" t="str">
        <f>INDEX(Table2[NAMA BARANG],MATCH(ROW()-1,Table2[//]))</f>
        <v>P case klg XDA 3339 Doraemon  /TSUM</v>
      </c>
      <c r="B1468" s="7">
        <f>INDEX(Table2[TT],MATCH(ROW()-1,Table2[//]))</f>
        <v>5</v>
      </c>
      <c r="C1468" s="8" t="str">
        <f>INDEX(Table2[KET],MATCH(ROW()-1,Table2[//]))</f>
        <v>144 PCS</v>
      </c>
    </row>
    <row r="1469" spans="1:3">
      <c r="A1469" s="6" t="str">
        <f>INDEX(Table2[NAMA BARANG],MATCH(ROW()-1,Table2[//]))</f>
        <v>P Case KM 3115</v>
      </c>
      <c r="B1469" s="7">
        <f>INDEX(Table2[TT],MATCH(ROW()-1,Table2[//]))</f>
        <v>1</v>
      </c>
      <c r="C1469" s="8">
        <f>INDEX(Table2[KET],MATCH(ROW()-1,Table2[//]))</f>
        <v>0</v>
      </c>
    </row>
    <row r="1470" spans="1:3">
      <c r="A1470" s="6" t="str">
        <f>INDEX(Table2[NAMA BARANG],MATCH(ROW()-1,Table2[//]))</f>
        <v>P Case KRT 2203 2 susun metallik</v>
      </c>
      <c r="B1470" s="7">
        <f>INDEX(Table2[TT],MATCH(ROW()-1,Table2[//]))</f>
        <v>4</v>
      </c>
      <c r="C1470" s="8" t="str">
        <f>INDEX(Table2[KET],MATCH(ROW()-1,Table2[//]))</f>
        <v>120 pc</v>
      </c>
    </row>
    <row r="1471" spans="1:3">
      <c r="A1471" s="6" t="str">
        <f>INDEX(Table2[NAMA BARANG],MATCH(ROW()-1,Table2[//]))</f>
        <v>P case magnit 1628 kalkulaor</v>
      </c>
      <c r="B1471" s="7">
        <f>INDEX(Table2[TT],MATCH(ROW()-1,Table2[//]))</f>
        <v>4</v>
      </c>
      <c r="C1471" s="8" t="str">
        <f>INDEX(Table2[KET],MATCH(ROW()-1,Table2[//]))</f>
        <v>120 PCS</v>
      </c>
    </row>
    <row r="1472" spans="1:3">
      <c r="A1472" s="6" t="str">
        <f>INDEX(Table2[NAMA BARANG],MATCH(ROW()-1,Table2[//]))</f>
        <v>P case magnit 35128</v>
      </c>
      <c r="B1472" s="7">
        <f>INDEX(Table2[TT],MATCH(ROW()-1,Table2[//]))</f>
        <v>5</v>
      </c>
      <c r="C1472" s="8" t="str">
        <f>INDEX(Table2[KET],MATCH(ROW()-1,Table2[//]))</f>
        <v>96 pc</v>
      </c>
    </row>
    <row r="1473" spans="1:3">
      <c r="A1473" s="6" t="str">
        <f>INDEX(Table2[NAMA BARANG],MATCH(ROW()-1,Table2[//]))</f>
        <v>P case magnit 35139</v>
      </c>
      <c r="B1473" s="7">
        <f>INDEX(Table2[TT],MATCH(ROW()-1,Table2[//]))</f>
        <v>29</v>
      </c>
      <c r="C1473" s="8" t="str">
        <f>INDEX(Table2[KET],MATCH(ROW()-1,Table2[//]))</f>
        <v>96 pc</v>
      </c>
    </row>
    <row r="1474" spans="1:3">
      <c r="A1474" s="6" t="str">
        <f>INDEX(Table2[NAMA BARANG],MATCH(ROW()-1,Table2[//]))</f>
        <v>P case magnit 3514-17</v>
      </c>
      <c r="B1474" s="7">
        <f>INDEX(Table2[TT],MATCH(ROW()-1,Table2[//]))</f>
        <v>7</v>
      </c>
      <c r="C1474" s="8" t="str">
        <f>INDEX(Table2[KET],MATCH(ROW()-1,Table2[//]))</f>
        <v>96 pc</v>
      </c>
    </row>
    <row r="1475" spans="1:3">
      <c r="A1475" s="6" t="str">
        <f>INDEX(Table2[NAMA BARANG],MATCH(ROW()-1,Table2[//]))</f>
        <v>P case magnit 3549-18</v>
      </c>
      <c r="B1475" s="7">
        <f>INDEX(Table2[TT],MATCH(ROW()-1,Table2[//]))</f>
        <v>13</v>
      </c>
      <c r="C1475" s="8" t="str">
        <f>INDEX(Table2[KET],MATCH(ROW()-1,Table2[//]))</f>
        <v>96 pc</v>
      </c>
    </row>
    <row r="1476" spans="1:3">
      <c r="A1476" s="6" t="str">
        <f>INDEX(Table2[NAMA BARANG],MATCH(ROW()-1,Table2[//]))</f>
        <v>P case magnit 3569-19</v>
      </c>
      <c r="B1476" s="7">
        <f>INDEX(Table2[TT],MATCH(ROW()-1,Table2[//]))</f>
        <v>6</v>
      </c>
      <c r="C1476" s="8" t="str">
        <f>INDEX(Table2[KET],MATCH(ROW()-1,Table2[//]))</f>
        <v>96 pc</v>
      </c>
    </row>
    <row r="1477" spans="1:3">
      <c r="A1477" s="6" t="str">
        <f>INDEX(Table2[NAMA BARANG],MATCH(ROW()-1,Table2[//]))</f>
        <v>P Case Magnit call MC 7121 BLK (40)</v>
      </c>
      <c r="B1477" s="7">
        <f>INDEX(Table2[TT],MATCH(ROW()-1,Table2[//]))</f>
        <v>41</v>
      </c>
      <c r="C1477" s="8" t="str">
        <f>INDEX(Table2[KET],MATCH(ROW()-1,Table2[//]))</f>
        <v>96 PCS</v>
      </c>
    </row>
    <row r="1478" spans="1:3">
      <c r="A1478" s="6" t="str">
        <f>INDEX(Table2[NAMA BARANG],MATCH(ROW()-1,Table2[//]))</f>
        <v>P Case oval BTS 1067 (BLK)</v>
      </c>
      <c r="B1478" s="7">
        <f>INDEX(Table2[TT],MATCH(ROW()-1,Table2[//]))</f>
        <v>3</v>
      </c>
      <c r="C1478" s="8" t="str">
        <f>INDEX(Table2[KET],MATCH(ROW()-1,Table2[//]))</f>
        <v>26 ls</v>
      </c>
    </row>
    <row r="1479" spans="1:3">
      <c r="A1479" s="6" t="str">
        <f>INDEX(Table2[NAMA BARANG],MATCH(ROW()-1,Table2[//]))</f>
        <v>P Case rest 8833</v>
      </c>
      <c r="B1479" s="7">
        <f>INDEX(Table2[TT],MATCH(ROW()-1,Table2[//]))</f>
        <v>1</v>
      </c>
      <c r="C1479" s="8">
        <f>INDEX(Table2[KET],MATCH(ROW()-1,Table2[//]))</f>
        <v>0</v>
      </c>
    </row>
    <row r="1480" spans="1:3">
      <c r="A1480" s="6" t="str">
        <f>INDEX(Table2[NAMA BARANG],MATCH(ROW()-1,Table2[//]))</f>
        <v>P Case rest 8906</v>
      </c>
      <c r="B1480" s="7">
        <f>INDEX(Table2[TT],MATCH(ROW()-1,Table2[//]))</f>
        <v>1</v>
      </c>
      <c r="C1480" s="8">
        <f>INDEX(Table2[KET],MATCH(ROW()-1,Table2[//]))</f>
        <v>0</v>
      </c>
    </row>
    <row r="1481" spans="1:3">
      <c r="A1481" s="6" t="str">
        <f>INDEX(Table2[NAMA BARANG],MATCH(ROW()-1,Table2[//]))</f>
        <v>P Case rest BD 762</v>
      </c>
      <c r="B1481" s="7">
        <f>INDEX(Table2[TT],MATCH(ROW()-1,Table2[//]))</f>
        <v>2</v>
      </c>
      <c r="C1481" s="8" t="str">
        <f>INDEX(Table2[KET],MATCH(ROW()-1,Table2[//]))</f>
        <v>300 pc</v>
      </c>
    </row>
    <row r="1482" spans="1:3">
      <c r="A1482" s="6" t="str">
        <f>INDEX(Table2[NAMA BARANG],MATCH(ROW()-1,Table2[//]))</f>
        <v>P Case rest BD 772</v>
      </c>
      <c r="B1482" s="7">
        <f>INDEX(Table2[TT],MATCH(ROW()-1,Table2[//]))</f>
        <v>1</v>
      </c>
      <c r="C1482" s="8" t="str">
        <f>INDEX(Table2[KET],MATCH(ROW()-1,Table2[//]))</f>
        <v>300 pc</v>
      </c>
    </row>
    <row r="1483" spans="1:3">
      <c r="A1483" s="6" t="str">
        <f>INDEX(Table2[NAMA BARANG],MATCH(ROW()-1,Table2[//]))</f>
        <v>Palet brush 2801</v>
      </c>
      <c r="B1483" s="7">
        <f>INDEX(Table2[TT],MATCH(ROW()-1,Table2[//]))</f>
        <v>1</v>
      </c>
      <c r="C1483" s="8" t="str">
        <f>INDEX(Table2[KET],MATCH(ROW()-1,Table2[//]))</f>
        <v>600 set</v>
      </c>
    </row>
    <row r="1484" spans="1:3">
      <c r="A1484" s="6" t="str">
        <f>INDEX(Table2[NAMA BARANG],MATCH(ROW()-1,Table2[//]))</f>
        <v>Palet Cat air 081</v>
      </c>
      <c r="B1484" s="7">
        <f>INDEX(Table2[TT],MATCH(ROW()-1,Table2[//]))</f>
        <v>5</v>
      </c>
      <c r="C1484" s="8" t="str">
        <f>INDEX(Table2[KET],MATCH(ROW()-1,Table2[//]))</f>
        <v>375 ls</v>
      </c>
    </row>
    <row r="1485" spans="1:3">
      <c r="A1485" s="6" t="str">
        <f>INDEX(Table2[NAMA BARANG],MATCH(ROW()-1,Table2[//]))</f>
        <v>Palet Cat air 1019</v>
      </c>
      <c r="B1485" s="7">
        <f>INDEX(Table2[TT],MATCH(ROW()-1,Table2[//]))</f>
        <v>6</v>
      </c>
      <c r="C1485" s="8" t="str">
        <f>INDEX(Table2[KET],MATCH(ROW()-1,Table2[//]))</f>
        <v>384 pc</v>
      </c>
    </row>
    <row r="1486" spans="1:3">
      <c r="A1486" s="6" t="str">
        <f>INDEX(Table2[NAMA BARANG],MATCH(ROW()-1,Table2[//]))</f>
        <v>Palet Cat air Sakura Biasa DOF</v>
      </c>
      <c r="B1486" s="7">
        <f>INDEX(Table2[TT],MATCH(ROW()-1,Table2[//]))</f>
        <v>17</v>
      </c>
      <c r="C1486" s="8" t="str">
        <f>INDEX(Table2[KET],MATCH(ROW()-1,Table2[//]))</f>
        <v>84 ls</v>
      </c>
    </row>
    <row r="1487" spans="1:3">
      <c r="A1487" s="6" t="str">
        <f>INDEX(Table2[NAMA BARANG],MATCH(ROW()-1,Table2[//]))</f>
        <v>Palet Cat air Sakura Trans</v>
      </c>
      <c r="B1487" s="7">
        <f>INDEX(Table2[TT],MATCH(ROW()-1,Table2[//]))</f>
        <v>16</v>
      </c>
      <c r="C1487" s="8" t="str">
        <f>INDEX(Table2[KET],MATCH(ROW()-1,Table2[//]))</f>
        <v>84 ls</v>
      </c>
    </row>
    <row r="1488" spans="1:3">
      <c r="A1488" s="6" t="str">
        <f>INDEX(Table2[NAMA BARANG],MATCH(ROW()-1,Table2[//]))</f>
        <v>Palet gambar 1010 Buah APEL</v>
      </c>
      <c r="B1488" s="7">
        <f>INDEX(Table2[TT],MATCH(ROW()-1,Table2[//]))</f>
        <v>6</v>
      </c>
      <c r="C1488" s="8" t="str">
        <f>INDEX(Table2[KET],MATCH(ROW()-1,Table2[//]))</f>
        <v>40 ls</v>
      </c>
    </row>
    <row r="1489" spans="1:3">
      <c r="A1489" s="6" t="str">
        <f>INDEX(Table2[NAMA BARANG],MATCH(ROW()-1,Table2[//]))</f>
        <v>Palet gambar 1011 Kumbang</v>
      </c>
      <c r="B1489" s="7">
        <f>INDEX(Table2[TT],MATCH(ROW()-1,Table2[//]))</f>
        <v>7</v>
      </c>
      <c r="C1489" s="8" t="str">
        <f>INDEX(Table2[KET],MATCH(ROW()-1,Table2[//]))</f>
        <v>48 ls</v>
      </c>
    </row>
    <row r="1490" spans="1:3">
      <c r="A1490" s="6" t="str">
        <f>INDEX(Table2[NAMA BARANG],MATCH(ROW()-1,Table2[//]))</f>
        <v>Palet gambar G5321</v>
      </c>
      <c r="B1490" s="7">
        <f>INDEX(Table2[TT],MATCH(ROW()-1,Table2[//]))</f>
        <v>3</v>
      </c>
      <c r="C1490" s="8" t="str">
        <f>INDEX(Table2[KET],MATCH(ROW()-1,Table2[//]))</f>
        <v>480 pc</v>
      </c>
    </row>
    <row r="1491" spans="1:3">
      <c r="A1491" s="6" t="str">
        <f>INDEX(Table2[NAMA BARANG],MATCH(ROW()-1,Table2[//]))</f>
        <v>Palet gambar Hp 1012 kumbang</v>
      </c>
      <c r="B1491" s="7">
        <f>INDEX(Table2[TT],MATCH(ROW()-1,Table2[//]))</f>
        <v>2</v>
      </c>
      <c r="C1491" s="8" t="str">
        <f>INDEX(Table2[KET],MATCH(ROW()-1,Table2[//]))</f>
        <v>576 pc</v>
      </c>
    </row>
    <row r="1492" spans="1:3">
      <c r="A1492" s="6" t="str">
        <f>INDEX(Table2[NAMA BARANG],MATCH(ROW()-1,Table2[//]))</f>
        <v>Palet Mickey TR</v>
      </c>
      <c r="B1492" s="7">
        <f>INDEX(Table2[TT],MATCH(ROW()-1,Table2[//]))</f>
        <v>3</v>
      </c>
      <c r="C1492" s="8" t="str">
        <f>INDEX(Table2[KET],MATCH(ROW()-1,Table2[//]))</f>
        <v>80 ls</v>
      </c>
    </row>
    <row r="1493" spans="1:3">
      <c r="A1493" s="6" t="str">
        <f>INDEX(Table2[NAMA BARANG],MATCH(ROW()-1,Table2[//]))</f>
        <v>Palet plastik 21,5 x 27,5/ R B9</v>
      </c>
      <c r="B1493" s="7">
        <f>INDEX(Table2[TT],MATCH(ROW()-1,Table2[//]))</f>
        <v>2</v>
      </c>
      <c r="C1493" s="8" t="str">
        <f>INDEX(Table2[KET],MATCH(ROW()-1,Table2[//]))</f>
        <v>200 pc</v>
      </c>
    </row>
    <row r="1494" spans="1:3">
      <c r="A1494" s="6" t="str">
        <f>INDEX(Table2[NAMA BARANG],MATCH(ROW()-1,Table2[//]))</f>
        <v>Palet PLT 006</v>
      </c>
      <c r="B1494" s="7">
        <f>INDEX(Table2[TT],MATCH(ROW()-1,Table2[//]))</f>
        <v>4</v>
      </c>
      <c r="C1494" s="8" t="str">
        <f>INDEX(Table2[KET],MATCH(ROW()-1,Table2[//]))</f>
        <v>50 ls</v>
      </c>
    </row>
    <row r="1495" spans="1:3">
      <c r="A1495" s="6" t="str">
        <f>INDEX(Table2[NAMA BARANG],MATCH(ROW()-1,Table2[//]))</f>
        <v>Palet putih UTN</v>
      </c>
      <c r="B1495" s="7">
        <f>INDEX(Table2[TT],MATCH(ROW()-1,Table2[//]))</f>
        <v>19</v>
      </c>
      <c r="C1495" s="8" t="str">
        <f>INDEX(Table2[KET],MATCH(ROW()-1,Table2[//]))</f>
        <v>125 ls</v>
      </c>
    </row>
    <row r="1496" spans="1:3">
      <c r="A1496" s="6" t="str">
        <f>INDEX(Table2[NAMA BARANG],MATCH(ROW()-1,Table2[//]))</f>
        <v>Palet Sakura Nariko</v>
      </c>
      <c r="B1496" s="7">
        <f>INDEX(Table2[TT],MATCH(ROW()-1,Table2[//]))</f>
        <v>3</v>
      </c>
      <c r="C1496" s="8" t="str">
        <f>INDEX(Table2[KET],MATCH(ROW()-1,Table2[//]))</f>
        <v>25 ls</v>
      </c>
    </row>
    <row r="1497" spans="1:3">
      <c r="A1497" s="6" t="str">
        <f>INDEX(Table2[NAMA BARANG],MATCH(ROW()-1,Table2[//]))</f>
        <v>Palet Super Butek</v>
      </c>
      <c r="B1497" s="7">
        <f>INDEX(Table2[TT],MATCH(ROW()-1,Table2[//]))</f>
        <v>3</v>
      </c>
      <c r="C1497" s="8" t="str">
        <f>INDEX(Table2[KET],MATCH(ROW()-1,Table2[//]))</f>
        <v>120 ls</v>
      </c>
    </row>
    <row r="1498" spans="1:3">
      <c r="A1498" s="6" t="str">
        <f>INDEX(Table2[NAMA BARANG],MATCH(ROW()-1,Table2[//]))</f>
        <v>Papan W/B Besar 50x70</v>
      </c>
      <c r="B1498" s="7">
        <f>INDEX(Table2[TT],MATCH(ROW()-1,Table2[//]))</f>
        <v>1</v>
      </c>
      <c r="C1498" s="8" t="str">
        <f>INDEX(Table2[KET],MATCH(ROW()-1,Table2[//]))</f>
        <v>12 pc</v>
      </c>
    </row>
    <row r="1499" spans="1:3">
      <c r="A1499" s="6" t="str">
        <f>INDEX(Table2[NAMA BARANG],MATCH(ROW()-1,Table2[//]))</f>
        <v>Paper Clip V Tec kecil VT 001</v>
      </c>
      <c r="B1499" s="7">
        <f>INDEX(Table2[TT],MATCH(ROW()-1,Table2[//]))</f>
        <v>2</v>
      </c>
      <c r="C1499" s="8">
        <f>INDEX(Table2[KET],MATCH(ROW()-1,Table2[//]))</f>
        <v>288</v>
      </c>
    </row>
    <row r="1500" spans="1:3">
      <c r="A1500" s="6" t="str">
        <f>INDEX(Table2[NAMA BARANG],MATCH(ROW()-1,Table2[//]))</f>
        <v>Paper Clip warna kecil 28 (733)</v>
      </c>
      <c r="B1500" s="7">
        <f>INDEX(Table2[TT],MATCH(ROW()-1,Table2[//]))</f>
        <v>4</v>
      </c>
      <c r="C1500" s="8" t="str">
        <f>INDEX(Table2[KET],MATCH(ROW()-1,Table2[//]))</f>
        <v>1000 pc</v>
      </c>
    </row>
    <row r="1501" spans="1:3">
      <c r="A1501" s="6" t="str">
        <f>INDEX(Table2[NAMA BARANG],MATCH(ROW()-1,Table2[//]))</f>
        <v>Payet 2008</v>
      </c>
      <c r="B1501" s="7">
        <f>INDEX(Table2[TT],MATCH(ROW()-1,Table2[//]))</f>
        <v>8</v>
      </c>
      <c r="C1501" s="8" t="str">
        <f>INDEX(Table2[KET],MATCH(ROW()-1,Table2[//]))</f>
        <v>288 Disp</v>
      </c>
    </row>
    <row r="1502" spans="1:3">
      <c r="A1502" s="6" t="str">
        <f>INDEX(Table2[NAMA BARANG],MATCH(ROW()-1,Table2[//]))</f>
        <v>PC 16852 (2)</v>
      </c>
      <c r="B1502" s="7">
        <f>INDEX(Table2[TT],MATCH(ROW()-1,Table2[//]))</f>
        <v>2</v>
      </c>
      <c r="C1502" s="8" t="str">
        <f>INDEX(Table2[KET],MATCH(ROW()-1,Table2[//]))</f>
        <v>120 pc</v>
      </c>
    </row>
    <row r="1503" spans="1:3">
      <c r="A1503" s="6" t="str">
        <f>INDEX(Table2[NAMA BARANG],MATCH(ROW()-1,Table2[//]))</f>
        <v>PC 2013/VA 30 papan tulis</v>
      </c>
      <c r="B1503" s="7">
        <f>INDEX(Table2[TT],MATCH(ROW()-1,Table2[//]))</f>
        <v>48</v>
      </c>
      <c r="C1503" s="8" t="str">
        <f>INDEX(Table2[KET],MATCH(ROW()-1,Table2[//]))</f>
        <v>144 pc</v>
      </c>
    </row>
    <row r="1504" spans="1:3">
      <c r="A1504" s="6" t="str">
        <f>INDEX(Table2[NAMA BARANG],MATCH(ROW()-1,Table2[//]))</f>
        <v>PC 2201</v>
      </c>
      <c r="B1504" s="7">
        <f>INDEX(Table2[TT],MATCH(ROW()-1,Table2[//]))</f>
        <v>2</v>
      </c>
      <c r="C1504" s="8" t="str">
        <f>INDEX(Table2[KET],MATCH(ROW()-1,Table2[//]))</f>
        <v>96 pc</v>
      </c>
    </row>
    <row r="1505" spans="1:3">
      <c r="A1505" s="6" t="str">
        <f>INDEX(Table2[NAMA BARANG],MATCH(ROW()-1,Table2[//]))</f>
        <v>PC 3D calculator LT 1060</v>
      </c>
      <c r="B1505" s="7">
        <f>INDEX(Table2[TT],MATCH(ROW()-1,Table2[//]))</f>
        <v>1</v>
      </c>
      <c r="C1505" s="8" t="str">
        <f>INDEX(Table2[KET],MATCH(ROW()-1,Table2[//]))</f>
        <v>144 pc</v>
      </c>
    </row>
    <row r="1506" spans="1:3">
      <c r="A1506" s="6" t="str">
        <f>INDEX(Table2[NAMA BARANG],MATCH(ROW()-1,Table2[//]))</f>
        <v>PC 8425</v>
      </c>
      <c r="B1506" s="7">
        <f>INDEX(Table2[TT],MATCH(ROW()-1,Table2[//]))</f>
        <v>1</v>
      </c>
      <c r="C1506" s="8" t="str">
        <f>INDEX(Table2[KET],MATCH(ROW()-1,Table2[//]))</f>
        <v>60 ls</v>
      </c>
    </row>
    <row r="1507" spans="1:3">
      <c r="A1507" s="6" t="str">
        <f>INDEX(Table2[NAMA BARANG],MATCH(ROW()-1,Table2[//]))</f>
        <v>PC 8887 kepiting</v>
      </c>
      <c r="B1507" s="7">
        <f>INDEX(Table2[TT],MATCH(ROW()-1,Table2[//]))</f>
        <v>2</v>
      </c>
      <c r="C1507" s="8" t="str">
        <f>INDEX(Table2[KET],MATCH(ROW()-1,Table2[//]))</f>
        <v>12 ls</v>
      </c>
    </row>
    <row r="1508" spans="1:3">
      <c r="A1508" s="6" t="str">
        <f>INDEX(Table2[NAMA BARANG],MATCH(ROW()-1,Table2[//]))</f>
        <v>PC 9002 (4)/ 9008(1)</v>
      </c>
      <c r="B1508" s="7">
        <f>INDEX(Table2[TT],MATCH(ROW()-1,Table2[//]))</f>
        <v>5</v>
      </c>
      <c r="C1508" s="8" t="str">
        <f>INDEX(Table2[KET],MATCH(ROW()-1,Table2[//]))</f>
        <v>16 LSN</v>
      </c>
    </row>
    <row r="1509" spans="1:3">
      <c r="A1509" s="6" t="str">
        <f>INDEX(Table2[NAMA BARANG],MATCH(ROW()-1,Table2[//]))</f>
        <v>PC A 6855</v>
      </c>
      <c r="B1509" s="7">
        <f>INDEX(Table2[TT],MATCH(ROW()-1,Table2[//]))</f>
        <v>1</v>
      </c>
      <c r="C1509" s="8">
        <f>INDEX(Table2[KET],MATCH(ROW()-1,Table2[//]))</f>
        <v>0</v>
      </c>
    </row>
    <row r="1510" spans="1:3">
      <c r="A1510" s="6" t="str">
        <f>INDEX(Table2[NAMA BARANG],MATCH(ROW()-1,Table2[//]))</f>
        <v>PC A2-27 PC 8110 KT</v>
      </c>
      <c r="B1510" s="7">
        <f>INDEX(Table2[TT],MATCH(ROW()-1,Table2[//]))</f>
        <v>1</v>
      </c>
      <c r="C1510" s="8" t="str">
        <f>INDEX(Table2[KET],MATCH(ROW()-1,Table2[//]))</f>
        <v>96 pc</v>
      </c>
    </row>
    <row r="1511" spans="1:3">
      <c r="A1511" s="6" t="str">
        <f>INDEX(Table2[NAMA BARANG],MATCH(ROW()-1,Table2[//]))</f>
        <v>PC A2-3 PC 3311</v>
      </c>
      <c r="B1511" s="7">
        <f>INDEX(Table2[TT],MATCH(ROW()-1,Table2[//]))</f>
        <v>1</v>
      </c>
      <c r="C1511" s="8" t="str">
        <f>INDEX(Table2[KET],MATCH(ROW()-1,Table2[//]))</f>
        <v>192 pc</v>
      </c>
    </row>
    <row r="1512" spans="1:3">
      <c r="A1512" s="6" t="str">
        <f>INDEX(Table2[NAMA BARANG],MATCH(ROW()-1,Table2[//]))</f>
        <v>PC AD 006</v>
      </c>
      <c r="B1512" s="7">
        <f>INDEX(Table2[TT],MATCH(ROW()-1,Table2[//]))</f>
        <v>5</v>
      </c>
      <c r="C1512" s="8" t="str">
        <f>INDEX(Table2[KET],MATCH(ROW()-1,Table2[//]))</f>
        <v>160 pc</v>
      </c>
    </row>
    <row r="1513" spans="1:3">
      <c r="A1513" s="6" t="str">
        <f>INDEX(Table2[NAMA BARANG],MATCH(ROW()-1,Table2[//]))</f>
        <v>Pc AD 030</v>
      </c>
      <c r="B1513" s="7">
        <f>INDEX(Table2[TT],MATCH(ROW()-1,Table2[//]))</f>
        <v>22</v>
      </c>
      <c r="C1513" s="8" t="str">
        <f>INDEX(Table2[KET],MATCH(ROW()-1,Table2[//]))</f>
        <v>144 pc</v>
      </c>
    </row>
    <row r="1514" spans="1:3">
      <c r="A1514" s="6" t="str">
        <f>INDEX(Table2[NAMA BARANG],MATCH(ROW()-1,Table2[//]))</f>
        <v>PC angel restleting/ DM 2-28</v>
      </c>
      <c r="B1514" s="7">
        <f>INDEX(Table2[TT],MATCH(ROW()-1,Table2[//]))</f>
        <v>2</v>
      </c>
      <c r="C1514" s="8" t="str">
        <f>INDEX(Table2[KET],MATCH(ROW()-1,Table2[//]))</f>
        <v>33 ls</v>
      </c>
    </row>
    <row r="1515" spans="1:3">
      <c r="A1515" s="6" t="str">
        <f>INDEX(Table2[NAMA BARANG],MATCH(ROW()-1,Table2[//]))</f>
        <v>PC arc type 3185</v>
      </c>
      <c r="B1515" s="7">
        <f>INDEX(Table2[TT],MATCH(ROW()-1,Table2[//]))</f>
        <v>3</v>
      </c>
      <c r="C1515" s="8" t="str">
        <f>INDEX(Table2[KET],MATCH(ROW()-1,Table2[//]))</f>
        <v>144 pc</v>
      </c>
    </row>
    <row r="1516" spans="1:3">
      <c r="A1516" s="6" t="str">
        <f>INDEX(Table2[NAMA BARANG],MATCH(ROW()-1,Table2[//]))</f>
        <v>PC arc type 8852</v>
      </c>
      <c r="B1516" s="7">
        <f>INDEX(Table2[TT],MATCH(ROW()-1,Table2[//]))</f>
        <v>1</v>
      </c>
      <c r="C1516" s="8" t="str">
        <f>INDEX(Table2[KET],MATCH(ROW()-1,Table2[//]))</f>
        <v>96 pc</v>
      </c>
    </row>
    <row r="1517" spans="1:3">
      <c r="A1517" s="6" t="str">
        <f>INDEX(Table2[NAMA BARANG],MATCH(ROW()-1,Table2[//]))</f>
        <v>PC B 249</v>
      </c>
      <c r="B1517" s="7">
        <f>INDEX(Table2[TT],MATCH(ROW()-1,Table2[//]))</f>
        <v>1</v>
      </c>
      <c r="C1517" s="8" t="str">
        <f>INDEX(Table2[KET],MATCH(ROW()-1,Table2[//]))</f>
        <v>10 ls</v>
      </c>
    </row>
    <row r="1518" spans="1:3">
      <c r="A1518" s="6" t="str">
        <f>INDEX(Table2[NAMA BARANG],MATCH(ROW()-1,Table2[//]))</f>
        <v>PC Box 121106 blk+ktk</v>
      </c>
      <c r="B1518" s="7">
        <f>INDEX(Table2[TT],MATCH(ROW()-1,Table2[//]))</f>
        <v>1</v>
      </c>
      <c r="C1518" s="8" t="str">
        <f>INDEX(Table2[KET],MATCH(ROW()-1,Table2[//]))</f>
        <v>144 pc</v>
      </c>
    </row>
    <row r="1519" spans="1:3">
      <c r="A1519" s="6" t="str">
        <f>INDEX(Table2[NAMA BARANG],MATCH(ROW()-1,Table2[//]))</f>
        <v>PC Box 121126 blk+ktk</v>
      </c>
      <c r="B1519" s="7">
        <f>INDEX(Table2[TT],MATCH(ROW()-1,Table2[//]))</f>
        <v>2</v>
      </c>
      <c r="C1519" s="8" t="str">
        <f>INDEX(Table2[KET],MATCH(ROW()-1,Table2[//]))</f>
        <v>288 pc</v>
      </c>
    </row>
    <row r="1520" spans="1:3">
      <c r="A1520" s="6" t="str">
        <f>INDEX(Table2[NAMA BARANG],MATCH(ROW()-1,Table2[//]))</f>
        <v>PC Box 802</v>
      </c>
      <c r="B1520" s="7">
        <f>INDEX(Table2[TT],MATCH(ROW()-1,Table2[//]))</f>
        <v>1</v>
      </c>
      <c r="C1520" s="8" t="str">
        <f>INDEX(Table2[KET],MATCH(ROW()-1,Table2[//]))</f>
        <v>384 pc</v>
      </c>
    </row>
    <row r="1521" spans="1:3">
      <c r="A1521" s="6" t="str">
        <f>INDEX(Table2[NAMA BARANG],MATCH(ROW()-1,Table2[//]))</f>
        <v>PC Box 8872 Big Hero</v>
      </c>
      <c r="B1521" s="7">
        <f>INDEX(Table2[TT],MATCH(ROW()-1,Table2[//]))</f>
        <v>2</v>
      </c>
      <c r="C1521" s="8" t="str">
        <f>INDEX(Table2[KET],MATCH(ROW()-1,Table2[//]))</f>
        <v>96 pc</v>
      </c>
    </row>
    <row r="1522" spans="1:3">
      <c r="A1522" s="6" t="str">
        <f>INDEX(Table2[NAMA BARANG],MATCH(ROW()-1,Table2[//]))</f>
        <v>PC Box Fy 58M</v>
      </c>
      <c r="B1522" s="7">
        <f>INDEX(Table2[TT],MATCH(ROW()-1,Table2[//]))</f>
        <v>4</v>
      </c>
      <c r="C1522" s="8" t="str">
        <f>INDEX(Table2[KET],MATCH(ROW()-1,Table2[//]))</f>
        <v>192 pc</v>
      </c>
    </row>
    <row r="1523" spans="1:3">
      <c r="A1523" s="6" t="str">
        <f>INDEX(Table2[NAMA BARANG],MATCH(ROW()-1,Table2[//]))</f>
        <v>PC Box Fy 59M</v>
      </c>
      <c r="B1523" s="7">
        <f>INDEX(Table2[TT],MATCH(ROW()-1,Table2[//]))</f>
        <v>4</v>
      </c>
      <c r="C1523" s="8" t="str">
        <f>INDEX(Table2[KET],MATCH(ROW()-1,Table2[//]))</f>
        <v>192 pc</v>
      </c>
    </row>
    <row r="1524" spans="1:3">
      <c r="A1524" s="6" t="str">
        <f>INDEX(Table2[NAMA BARANG],MATCH(ROW()-1,Table2[//]))</f>
        <v>PC Box K 56A</v>
      </c>
      <c r="B1524" s="7">
        <f>INDEX(Table2[TT],MATCH(ROW()-1,Table2[//]))</f>
        <v>8</v>
      </c>
      <c r="C1524" s="8" t="str">
        <f>INDEX(Table2[KET],MATCH(ROW()-1,Table2[//]))</f>
        <v>144 pc</v>
      </c>
    </row>
    <row r="1525" spans="1:3">
      <c r="A1525" s="6" t="str">
        <f>INDEX(Table2[NAMA BARANG],MATCH(ROW()-1,Table2[//]))</f>
        <v>PC Box magnit DF 08 (13)/ DF 09 (8)</v>
      </c>
      <c r="B1525" s="7">
        <f>INDEX(Table2[TT],MATCH(ROW()-1,Table2[//]))</f>
        <v>21</v>
      </c>
      <c r="C1525" s="8">
        <f>INDEX(Table2[KET],MATCH(ROW()-1,Table2[//]))</f>
        <v>240</v>
      </c>
    </row>
    <row r="1526" spans="1:3">
      <c r="A1526" s="6" t="str">
        <f>INDEX(Table2[NAMA BARANG],MATCH(ROW()-1,Table2[//]))</f>
        <v>PC Box P1036</v>
      </c>
      <c r="B1526" s="7">
        <f>INDEX(Table2[TT],MATCH(ROW()-1,Table2[//]))</f>
        <v>10</v>
      </c>
      <c r="C1526" s="8">
        <f>INDEX(Table2[KET],MATCH(ROW()-1,Table2[//]))</f>
        <v>240</v>
      </c>
    </row>
    <row r="1527" spans="1:3">
      <c r="A1527" s="6" t="str">
        <f>INDEX(Table2[NAMA BARANG],MATCH(ROW()-1,Table2[//]))</f>
        <v>PC Frozen mix Design B2002</v>
      </c>
      <c r="B1527" s="7">
        <f>INDEX(Table2[TT],MATCH(ROW()-1,Table2[//]))</f>
        <v>1</v>
      </c>
      <c r="C1527" s="8" t="str">
        <f>INDEX(Table2[KET],MATCH(ROW()-1,Table2[//]))</f>
        <v>12 ls</v>
      </c>
    </row>
    <row r="1528" spans="1:3">
      <c r="A1528" s="6" t="str">
        <f>INDEX(Table2[NAMA BARANG],MATCH(ROW()-1,Table2[//]))</f>
        <v>PC G 3901 PR</v>
      </c>
      <c r="B1528" s="7">
        <f>INDEX(Table2[TT],MATCH(ROW()-1,Table2[//]))</f>
        <v>6</v>
      </c>
      <c r="C1528" s="8" t="str">
        <f>INDEX(Table2[KET],MATCH(ROW()-1,Table2[//]))</f>
        <v>1440 pc</v>
      </c>
    </row>
    <row r="1529" spans="1:3">
      <c r="A1529" s="6" t="str">
        <f>INDEX(Table2[NAMA BARANG],MATCH(ROW()-1,Table2[//]))</f>
        <v>Pc GP 9315</v>
      </c>
      <c r="B1529" s="7">
        <f>INDEX(Table2[TT],MATCH(ROW()-1,Table2[//]))</f>
        <v>5</v>
      </c>
      <c r="C1529" s="8" t="str">
        <f>INDEX(Table2[KET],MATCH(ROW()-1,Table2[//]))</f>
        <v>240 pc</v>
      </c>
    </row>
    <row r="1530" spans="1:3">
      <c r="A1530" s="6" t="str">
        <f>INDEX(Table2[NAMA BARANG],MATCH(ROW()-1,Table2[//]))</f>
        <v>PC Ht 405 A</v>
      </c>
      <c r="B1530" s="7">
        <f>INDEX(Table2[TT],MATCH(ROW()-1,Table2[//]))</f>
        <v>5</v>
      </c>
      <c r="C1530" s="8" t="str">
        <f>INDEX(Table2[KET],MATCH(ROW()-1,Table2[//]))</f>
        <v>144 pc</v>
      </c>
    </row>
    <row r="1531" spans="1:3">
      <c r="A1531" s="6" t="str">
        <f>INDEX(Table2[NAMA BARANG],MATCH(ROW()-1,Table2[//]))</f>
        <v>PC Imitasi 252 Rest</v>
      </c>
      <c r="B1531" s="7">
        <f>INDEX(Table2[TT],MATCH(ROW()-1,Table2[//]))</f>
        <v>1</v>
      </c>
      <c r="C1531" s="8" t="str">
        <f>INDEX(Table2[KET],MATCH(ROW()-1,Table2[//]))</f>
        <v>36 ls</v>
      </c>
    </row>
    <row r="1532" spans="1:3">
      <c r="A1532" s="6" t="str">
        <f>INDEX(Table2[NAMA BARANG],MATCH(ROW()-1,Table2[//]))</f>
        <v>PC Imitasi 338/ Flag</v>
      </c>
      <c r="B1532" s="7">
        <f>INDEX(Table2[TT],MATCH(ROW()-1,Table2[//]))</f>
        <v>1</v>
      </c>
      <c r="C1532" s="8" t="str">
        <f>INDEX(Table2[KET],MATCH(ROW()-1,Table2[//]))</f>
        <v>30 ls</v>
      </c>
    </row>
    <row r="1533" spans="1:3">
      <c r="A1533" s="6" t="str">
        <f>INDEX(Table2[NAMA BARANG],MATCH(ROW()-1,Table2[//]))</f>
        <v>PC Imitasi 372</v>
      </c>
      <c r="B1533" s="7">
        <f>INDEX(Table2[TT],MATCH(ROW()-1,Table2[//]))</f>
        <v>3</v>
      </c>
      <c r="C1533" s="8" t="str">
        <f>INDEX(Table2[KET],MATCH(ROW()-1,Table2[//]))</f>
        <v>30 ls</v>
      </c>
    </row>
    <row r="1534" spans="1:3">
      <c r="A1534" s="6" t="str">
        <f>INDEX(Table2[NAMA BARANG],MATCH(ROW()-1,Table2[//]))</f>
        <v>PC Imitasi 373 vintage</v>
      </c>
      <c r="B1534" s="7">
        <f>INDEX(Table2[TT],MATCH(ROW()-1,Table2[//]))</f>
        <v>8</v>
      </c>
      <c r="C1534" s="8" t="str">
        <f>INDEX(Table2[KET],MATCH(ROW()-1,Table2[//]))</f>
        <v>30 ls</v>
      </c>
    </row>
    <row r="1535" spans="1:3">
      <c r="A1535" s="6" t="str">
        <f>INDEX(Table2[NAMA BARANG],MATCH(ROW()-1,Table2[//]))</f>
        <v>PC isi F4575 A3235 (Blk)</v>
      </c>
      <c r="B1535" s="7">
        <f>INDEX(Table2[TT],MATCH(ROW()-1,Table2[//]))</f>
        <v>4</v>
      </c>
      <c r="C1535" s="8" t="str">
        <f>INDEX(Table2[KET],MATCH(ROW()-1,Table2[//]))</f>
        <v>12 ls</v>
      </c>
    </row>
    <row r="1536" spans="1:3">
      <c r="A1536" s="6" t="str">
        <f>INDEX(Table2[NAMA BARANG],MATCH(ROW()-1,Table2[//]))</f>
        <v>PC JX 3852</v>
      </c>
      <c r="B1536" s="7">
        <f>INDEX(Table2[TT],MATCH(ROW()-1,Table2[//]))</f>
        <v>5</v>
      </c>
      <c r="C1536" s="8" t="str">
        <f>INDEX(Table2[KET],MATCH(ROW()-1,Table2[//]))</f>
        <v>168 pc</v>
      </c>
    </row>
    <row r="1537" spans="1:3">
      <c r="A1537" s="6" t="str">
        <f>INDEX(Table2[NAMA BARANG],MATCH(ROW()-1,Table2[//]))</f>
        <v>PC Kain berdiri MM</v>
      </c>
      <c r="B1537" s="7">
        <f>INDEX(Table2[TT],MATCH(ROW()-1,Table2[//]))</f>
        <v>2</v>
      </c>
      <c r="C1537" s="8" t="str">
        <f>INDEX(Table2[KET],MATCH(ROW()-1,Table2[//]))</f>
        <v>50 ls</v>
      </c>
    </row>
    <row r="1538" spans="1:3">
      <c r="A1538" s="6" t="str">
        <f>INDEX(Table2[NAMA BARANG],MATCH(ROW()-1,Table2[//]))</f>
        <v>PC Kain Instar Tenaga Baru</v>
      </c>
      <c r="B1538" s="7">
        <f>INDEX(Table2[TT],MATCH(ROW()-1,Table2[//]))</f>
        <v>2</v>
      </c>
      <c r="C1538" s="8" t="str">
        <f>INDEX(Table2[KET],MATCH(ROW()-1,Table2[//]))</f>
        <v>36 ls</v>
      </c>
    </row>
    <row r="1539" spans="1:3">
      <c r="A1539" s="6" t="str">
        <f>INDEX(Table2[NAMA BARANG],MATCH(ROW()-1,Table2[//]))</f>
        <v>Pc karton KK 1299 3D/ 3 susun</v>
      </c>
      <c r="B1539" s="7">
        <f>INDEX(Table2[TT],MATCH(ROW()-1,Table2[//]))</f>
        <v>5</v>
      </c>
      <c r="C1539" s="8" t="str">
        <f>INDEX(Table2[KET],MATCH(ROW()-1,Table2[//]))</f>
        <v>96 PCS</v>
      </c>
    </row>
    <row r="1540" spans="1:3">
      <c r="A1540" s="6" t="str">
        <f>INDEX(Table2[NAMA BARANG],MATCH(ROW()-1,Table2[//]))</f>
        <v>PC Karton My 001-004 BLK</v>
      </c>
      <c r="B1540" s="7">
        <f>INDEX(Table2[TT],MATCH(ROW()-1,Table2[//]))</f>
        <v>9</v>
      </c>
      <c r="C1540" s="8">
        <f>INDEX(Table2[KET],MATCH(ROW()-1,Table2[//]))</f>
        <v>240</v>
      </c>
    </row>
    <row r="1541" spans="1:3">
      <c r="A1541" s="6" t="str">
        <f>INDEX(Table2[NAMA BARANG],MATCH(ROW()-1,Table2[//]))</f>
        <v>PC Karton Wy 1257</v>
      </c>
      <c r="B1541" s="7">
        <f>INDEX(Table2[TT],MATCH(ROW()-1,Table2[//]))</f>
        <v>5</v>
      </c>
      <c r="C1541" s="8" t="str">
        <f>INDEX(Table2[KET],MATCH(ROW()-1,Table2[//]))</f>
        <v>240 pc</v>
      </c>
    </row>
    <row r="1542" spans="1:3">
      <c r="A1542" s="6" t="str">
        <f>INDEX(Table2[NAMA BARANG],MATCH(ROW()-1,Table2[//]))</f>
        <v>PC Karton Wy 1258</v>
      </c>
      <c r="B1542" s="7">
        <f>INDEX(Table2[TT],MATCH(ROW()-1,Table2[//]))</f>
        <v>15</v>
      </c>
      <c r="C1542" s="8" t="str">
        <f>INDEX(Table2[KET],MATCH(ROW()-1,Table2[//]))</f>
        <v>240 pc</v>
      </c>
    </row>
    <row r="1543" spans="1:3">
      <c r="A1543" s="6" t="str">
        <f>INDEX(Table2[NAMA BARANG],MATCH(ROW()-1,Table2[//]))</f>
        <v>PC Karton Wy 1263 sorok</v>
      </c>
      <c r="B1543" s="7">
        <f>INDEX(Table2[TT],MATCH(ROW()-1,Table2[//]))</f>
        <v>10</v>
      </c>
      <c r="C1543" s="8" t="str">
        <f>INDEX(Table2[KET],MATCH(ROW()-1,Table2[//]))</f>
        <v>288 pc</v>
      </c>
    </row>
    <row r="1544" spans="1:3">
      <c r="A1544" s="6" t="str">
        <f>INDEX(Table2[NAMA BARANG],MATCH(ROW()-1,Table2[//]))</f>
        <v>PC Karton Wy 1270 Blk</v>
      </c>
      <c r="B1544" s="7">
        <f>INDEX(Table2[TT],MATCH(ROW()-1,Table2[//]))</f>
        <v>5</v>
      </c>
      <c r="C1544" s="8" t="str">
        <f>INDEX(Table2[KET],MATCH(ROW()-1,Table2[//]))</f>
        <v>240 pc</v>
      </c>
    </row>
    <row r="1545" spans="1:3">
      <c r="A1545" s="6" t="str">
        <f>INDEX(Table2[NAMA BARANG],MATCH(ROW()-1,Table2[//]))</f>
        <v>Pc klg 009-3/set</v>
      </c>
      <c r="B1545" s="7">
        <f>INDEX(Table2[TT],MATCH(ROW()-1,Table2[//]))</f>
        <v>1</v>
      </c>
      <c r="C1545" s="8" t="str">
        <f>INDEX(Table2[KET],MATCH(ROW()-1,Table2[//]))</f>
        <v>120 PCS</v>
      </c>
    </row>
    <row r="1546" spans="1:3">
      <c r="A1546" s="6" t="str">
        <f>INDEX(Table2[NAMA BARANG],MATCH(ROW()-1,Table2[//]))</f>
        <v>Pc klg 1609</v>
      </c>
      <c r="B1546" s="7">
        <f>INDEX(Table2[TT],MATCH(ROW()-1,Table2[//]))</f>
        <v>14</v>
      </c>
      <c r="C1546" s="8" t="str">
        <f>INDEX(Table2[KET],MATCH(ROW()-1,Table2[//]))</f>
        <v>144 ls</v>
      </c>
    </row>
    <row r="1547" spans="1:3">
      <c r="A1547" s="6" t="str">
        <f>INDEX(Table2[NAMA BARANG],MATCH(ROW()-1,Table2[//]))</f>
        <v>PC Klg 9888 mobil 3SS</v>
      </c>
      <c r="B1547" s="7">
        <f>INDEX(Table2[TT],MATCH(ROW()-1,Table2[//]))</f>
        <v>71</v>
      </c>
      <c r="C1547" s="8" t="str">
        <f>INDEX(Table2[KET],MATCH(ROW()-1,Table2[//]))</f>
        <v>144 pc</v>
      </c>
    </row>
    <row r="1548" spans="1:3">
      <c r="A1548" s="6" t="str">
        <f>INDEX(Table2[NAMA BARANG],MATCH(ROW()-1,Table2[//]))</f>
        <v>PC klg AD 122</v>
      </c>
      <c r="B1548" s="7">
        <f>INDEX(Table2[TT],MATCH(ROW()-1,Table2[//]))</f>
        <v>1</v>
      </c>
      <c r="C1548" s="8">
        <f>INDEX(Table2[KET],MATCH(ROW()-1,Table2[//]))</f>
        <v>192</v>
      </c>
    </row>
    <row r="1549" spans="1:3">
      <c r="A1549" s="6" t="str">
        <f>INDEX(Table2[NAMA BARANG],MATCH(ROW()-1,Table2[//]))</f>
        <v>Pc KLG B 305</v>
      </c>
      <c r="B1549" s="7">
        <f>INDEX(Table2[TT],MATCH(ROW()-1,Table2[//]))</f>
        <v>3</v>
      </c>
      <c r="C1549" s="8" t="str">
        <f>INDEX(Table2[KET],MATCH(ROW()-1,Table2[//]))</f>
        <v>120 pc</v>
      </c>
    </row>
    <row r="1550" spans="1:3">
      <c r="A1550" s="6" t="str">
        <f>INDEX(Table2[NAMA BARANG],MATCH(ROW()-1,Table2[//]))</f>
        <v>PC Klg B 569-05</v>
      </c>
      <c r="B1550" s="7">
        <f>INDEX(Table2[TT],MATCH(ROW()-1,Table2[//]))</f>
        <v>1</v>
      </c>
      <c r="C1550" s="8" t="str">
        <f>INDEX(Table2[KET],MATCH(ROW()-1,Table2[//]))</f>
        <v>120 pc</v>
      </c>
    </row>
    <row r="1551" spans="1:3">
      <c r="A1551" s="6" t="str">
        <f>INDEX(Table2[NAMA BARANG],MATCH(ROW()-1,Table2[//]))</f>
        <v>PC Klg B 569-10</v>
      </c>
      <c r="B1551" s="7">
        <f>INDEX(Table2[TT],MATCH(ROW()-1,Table2[//]))</f>
        <v>2</v>
      </c>
      <c r="C1551" s="8" t="str">
        <f>INDEX(Table2[KET],MATCH(ROW()-1,Table2[//]))</f>
        <v>60 pc</v>
      </c>
    </row>
    <row r="1552" spans="1:3">
      <c r="A1552" s="6" t="str">
        <f>INDEX(Table2[NAMA BARANG],MATCH(ROW()-1,Table2[//]))</f>
        <v>PC klg B 652</v>
      </c>
      <c r="B1552" s="7">
        <f>INDEX(Table2[TT],MATCH(ROW()-1,Table2[//]))</f>
        <v>10</v>
      </c>
      <c r="C1552" s="8" t="str">
        <f>INDEX(Table2[KET],MATCH(ROW()-1,Table2[//]))</f>
        <v>200 pc</v>
      </c>
    </row>
    <row r="1553" spans="1:3">
      <c r="A1553" s="6" t="str">
        <f>INDEX(Table2[NAMA BARANG],MATCH(ROW()-1,Table2[//]))</f>
        <v>PC Klg car smurf B6815/ 6816</v>
      </c>
      <c r="B1553" s="7">
        <f>INDEX(Table2[TT],MATCH(ROW()-1,Table2[//]))</f>
        <v>4</v>
      </c>
      <c r="C1553" s="8" t="str">
        <f>INDEX(Table2[KET],MATCH(ROW()-1,Table2[//]))</f>
        <v>12 ls</v>
      </c>
    </row>
    <row r="1554" spans="1:3">
      <c r="A1554" s="6" t="str">
        <f>INDEX(Table2[NAMA BARANG],MATCH(ROW()-1,Table2[//]))</f>
        <v>PC Klg D-13</v>
      </c>
      <c r="B1554" s="7">
        <f>INDEX(Table2[TT],MATCH(ROW()-1,Table2[//]))</f>
        <v>60</v>
      </c>
      <c r="C1554" s="8" t="str">
        <f>INDEX(Table2[KET],MATCH(ROW()-1,Table2[//]))</f>
        <v>10 ls</v>
      </c>
    </row>
    <row r="1555" spans="1:3">
      <c r="A1555" s="6" t="str">
        <f>INDEX(Table2[NAMA BARANG],MATCH(ROW()-1,Table2[//]))</f>
        <v>PC Klg D-8</v>
      </c>
      <c r="B1555" s="7">
        <f>INDEX(Table2[TT],MATCH(ROW()-1,Table2[//]))</f>
        <v>4</v>
      </c>
      <c r="C1555" s="8" t="str">
        <f>INDEX(Table2[KET],MATCH(ROW()-1,Table2[//]))</f>
        <v>10 ls</v>
      </c>
    </row>
    <row r="1556" spans="1:3">
      <c r="A1556" s="6" t="str">
        <f>INDEX(Table2[NAMA BARANG],MATCH(ROW()-1,Table2[//]))</f>
        <v>PC Klg Disney Smurf F43 (C12 0106)</v>
      </c>
      <c r="B1556" s="7">
        <f>INDEX(Table2[TT],MATCH(ROW()-1,Table2[//]))</f>
        <v>16</v>
      </c>
      <c r="C1556" s="8" t="str">
        <f>INDEX(Table2[KET],MATCH(ROW()-1,Table2[//]))</f>
        <v>12 ls</v>
      </c>
    </row>
    <row r="1557" spans="1:3">
      <c r="A1557" s="6" t="str">
        <f>INDEX(Table2[NAMA BARANG],MATCH(ROW()-1,Table2[//]))</f>
        <v>PC Klg Dkk 288</v>
      </c>
      <c r="B1557" s="7">
        <f>INDEX(Table2[TT],MATCH(ROW()-1,Table2[//]))</f>
        <v>2</v>
      </c>
      <c r="C1557" s="8" t="str">
        <f>INDEX(Table2[KET],MATCH(ROW()-1,Table2[//]))</f>
        <v>72 pc</v>
      </c>
    </row>
    <row r="1558" spans="1:3">
      <c r="A1558" s="6" t="str">
        <f>INDEX(Table2[NAMA BARANG],MATCH(ROW()-1,Table2[//]))</f>
        <v>PC Klg DM 6305</v>
      </c>
      <c r="B1558" s="7">
        <f>INDEX(Table2[TT],MATCH(ROW()-1,Table2[//]))</f>
        <v>2</v>
      </c>
      <c r="C1558" s="8" t="str">
        <f>INDEX(Table2[KET],MATCH(ROW()-1,Table2[//]))</f>
        <v>96 pc</v>
      </c>
    </row>
    <row r="1559" spans="1:3">
      <c r="A1559" s="6" t="str">
        <f>INDEX(Table2[NAMA BARANG],MATCH(ROW()-1,Table2[//]))</f>
        <v>PC Klg DM 6610</v>
      </c>
      <c r="B1559" s="7">
        <f>INDEX(Table2[TT],MATCH(ROW()-1,Table2[//]))</f>
        <v>1</v>
      </c>
      <c r="C1559" s="8" t="str">
        <f>INDEX(Table2[KET],MATCH(ROW()-1,Table2[//]))</f>
        <v>12 ls</v>
      </c>
    </row>
    <row r="1560" spans="1:3">
      <c r="A1560" s="6" t="str">
        <f>INDEX(Table2[NAMA BARANG],MATCH(ROW()-1,Table2[//]))</f>
        <v>PC Klg H1113 Sheep (C12.014)</v>
      </c>
      <c r="B1560" s="7">
        <f>INDEX(Table2[TT],MATCH(ROW()-1,Table2[//]))</f>
        <v>33</v>
      </c>
      <c r="C1560" s="8" t="str">
        <f>INDEX(Table2[KET],MATCH(ROW()-1,Table2[//]))</f>
        <v>200 pc</v>
      </c>
    </row>
    <row r="1561" spans="1:3">
      <c r="A1561" s="6" t="str">
        <f>INDEX(Table2[NAMA BARANG],MATCH(ROW()-1,Table2[//]))</f>
        <v>PC Klg K 367</v>
      </c>
      <c r="B1561" s="7">
        <f>INDEX(Table2[TT],MATCH(ROW()-1,Table2[//]))</f>
        <v>6</v>
      </c>
      <c r="C1561" s="8" t="str">
        <f>INDEX(Table2[KET],MATCH(ROW()-1,Table2[//]))</f>
        <v>144 pc</v>
      </c>
    </row>
    <row r="1562" spans="1:3">
      <c r="A1562" s="6" t="str">
        <f>INDEX(Table2[NAMA BARANG],MATCH(ROW()-1,Table2[//]))</f>
        <v>PC Klg karakter SN 7109</v>
      </c>
      <c r="B1562" s="7">
        <f>INDEX(Table2[TT],MATCH(ROW()-1,Table2[//]))</f>
        <v>1</v>
      </c>
      <c r="C1562" s="8" t="str">
        <f>INDEX(Table2[KET],MATCH(ROW()-1,Table2[//]))</f>
        <v>144 pc</v>
      </c>
    </row>
    <row r="1563" spans="1:3">
      <c r="A1563" s="6" t="str">
        <f>INDEX(Table2[NAMA BARANG],MATCH(ROW()-1,Table2[//]))</f>
        <v>PC Klg KT 6612 + STD set</v>
      </c>
      <c r="B1563" s="7">
        <f>INDEX(Table2[TT],MATCH(ROW()-1,Table2[//]))</f>
        <v>1</v>
      </c>
      <c r="C1563" s="8" t="str">
        <f>INDEX(Table2[KET],MATCH(ROW()-1,Table2[//]))</f>
        <v>144 pc</v>
      </c>
    </row>
    <row r="1564" spans="1:3">
      <c r="A1564" s="6" t="str">
        <f>INDEX(Table2[NAMA BARANG],MATCH(ROW()-1,Table2[//]))</f>
        <v>Pc klg LPY 99-2</v>
      </c>
      <c r="B1564" s="7">
        <f>INDEX(Table2[TT],MATCH(ROW()-1,Table2[//]))</f>
        <v>1</v>
      </c>
      <c r="C1564" s="8" t="str">
        <f>INDEX(Table2[KET],MATCH(ROW()-1,Table2[//]))</f>
        <v>192 pc</v>
      </c>
    </row>
    <row r="1565" spans="1:3">
      <c r="A1565" s="6" t="str">
        <f>INDEX(Table2[NAMA BARANG],MATCH(ROW()-1,Table2[//]))</f>
        <v>PC Klg QZ 101-1 Kalkulator</v>
      </c>
      <c r="B1565" s="7">
        <f>INDEX(Table2[TT],MATCH(ROW()-1,Table2[//]))</f>
        <v>29</v>
      </c>
      <c r="C1565" s="8" t="str">
        <f>INDEX(Table2[KET],MATCH(ROW()-1,Table2[//]))</f>
        <v>160 pc</v>
      </c>
    </row>
    <row r="1566" spans="1:3">
      <c r="A1566" s="6" t="str">
        <f>INDEX(Table2[NAMA BARANG],MATCH(ROW()-1,Table2[//]))</f>
        <v>PC Klg QZ 5912</v>
      </c>
      <c r="B1566" s="7">
        <f>INDEX(Table2[TT],MATCH(ROW()-1,Table2[//]))</f>
        <v>6</v>
      </c>
      <c r="C1566" s="8" t="str">
        <f>INDEX(Table2[KET],MATCH(ROW()-1,Table2[//]))</f>
        <v>96 pc</v>
      </c>
    </row>
    <row r="1567" spans="1:3">
      <c r="A1567" s="6" t="str">
        <f>INDEX(Table2[NAMA BARANG],MATCH(ROW()-1,Table2[//]))</f>
        <v>PC Klg QZ 9011</v>
      </c>
      <c r="B1567" s="7">
        <f>INDEX(Table2[TT],MATCH(ROW()-1,Table2[//]))</f>
        <v>28</v>
      </c>
      <c r="C1567" s="8" t="str">
        <f>INDEX(Table2[KET],MATCH(ROW()-1,Table2[//]))</f>
        <v>90 pc</v>
      </c>
    </row>
    <row r="1568" spans="1:3">
      <c r="A1568" s="6" t="str">
        <f>INDEX(Table2[NAMA BARANG],MATCH(ROW()-1,Table2[//]))</f>
        <v>PC Klg ret A - 84</v>
      </c>
      <c r="B1568" s="7">
        <f>INDEX(Table2[TT],MATCH(ROW()-1,Table2[//]))</f>
        <v>2</v>
      </c>
      <c r="C1568" s="8" t="str">
        <f>INDEX(Table2[KET],MATCH(ROW()-1,Table2[//]))</f>
        <v>192 pc</v>
      </c>
    </row>
    <row r="1569" spans="1:3">
      <c r="A1569" s="6" t="str">
        <f>INDEX(Table2[NAMA BARANG],MATCH(ROW()-1,Table2[//]))</f>
        <v>PC Klg ret D - 94 kotak</v>
      </c>
      <c r="B1569" s="7">
        <f>INDEX(Table2[TT],MATCH(ROW()-1,Table2[//]))</f>
        <v>4</v>
      </c>
      <c r="C1569" s="8" t="str">
        <f>INDEX(Table2[KET],MATCH(ROW()-1,Table2[//]))</f>
        <v>180 pc</v>
      </c>
    </row>
    <row r="1570" spans="1:3">
      <c r="A1570" s="6" t="str">
        <f>INDEX(Table2[NAMA BARANG],MATCH(ROW()-1,Table2[//]))</f>
        <v>PC Klg set KT 6601 (BLK)</v>
      </c>
      <c r="B1570" s="7">
        <f>INDEX(Table2[TT],MATCH(ROW()-1,Table2[//]))</f>
        <v>61</v>
      </c>
      <c r="C1570" s="8">
        <f>INDEX(Table2[KET],MATCH(ROW()-1,Table2[//]))</f>
        <v>192</v>
      </c>
    </row>
    <row r="1571" spans="1:3">
      <c r="A1571" s="6" t="str">
        <f>INDEX(Table2[NAMA BARANG],MATCH(ROW()-1,Table2[//]))</f>
        <v>PC Klg susun-sika</v>
      </c>
      <c r="B1571" s="7">
        <f>INDEX(Table2[TT],MATCH(ROW()-1,Table2[//]))</f>
        <v>15</v>
      </c>
      <c r="C1571" s="8" t="str">
        <f>INDEX(Table2[KET],MATCH(ROW()-1,Table2[//]))</f>
        <v>20 ls</v>
      </c>
    </row>
    <row r="1572" spans="1:3">
      <c r="A1572" s="6" t="str">
        <f>INDEX(Table2[NAMA BARANG],MATCH(ROW()-1,Table2[//]))</f>
        <v>PC Klg ZG-6913</v>
      </c>
      <c r="B1572" s="7">
        <f>INDEX(Table2[TT],MATCH(ROW()-1,Table2[//]))</f>
        <v>18</v>
      </c>
      <c r="C1572" s="8" t="str">
        <f>INDEX(Table2[KET],MATCH(ROW()-1,Table2[//]))</f>
        <v>12 ls</v>
      </c>
    </row>
    <row r="1573" spans="1:3">
      <c r="A1573" s="6" t="str">
        <f>INDEX(Table2[NAMA BARANG],MATCH(ROW()-1,Table2[//]))</f>
        <v>PC KM 2 WTP</v>
      </c>
      <c r="B1573" s="7">
        <f>INDEX(Table2[TT],MATCH(ROW()-1,Table2[//]))</f>
        <v>2</v>
      </c>
      <c r="C1573" s="8">
        <f>INDEX(Table2[KET],MATCH(ROW()-1,Table2[//]))</f>
        <v>0</v>
      </c>
    </row>
    <row r="1574" spans="1:3">
      <c r="A1574" s="6" t="str">
        <f>INDEX(Table2[NAMA BARANG],MATCH(ROW()-1,Table2[//]))</f>
        <v>PC KM 21(5)/ 311A(2)</v>
      </c>
      <c r="B1574" s="7">
        <f>INDEX(Table2[TT],MATCH(ROW()-1,Table2[//]))</f>
        <v>7</v>
      </c>
      <c r="C1574" s="8" t="str">
        <f>INDEX(Table2[KET],MATCH(ROW()-1,Table2[//]))</f>
        <v>12 ls</v>
      </c>
    </row>
    <row r="1575" spans="1:3">
      <c r="A1575" s="6" t="str">
        <f>INDEX(Table2[NAMA BARANG],MATCH(ROW()-1,Table2[//]))</f>
        <v>PC KM 22(11)/ KM 23(7)</v>
      </c>
      <c r="B1575" s="7">
        <f>INDEX(Table2[TT],MATCH(ROW()-1,Table2[//]))</f>
        <v>18</v>
      </c>
      <c r="C1575" s="8" t="str">
        <f>INDEX(Table2[KET],MATCH(ROW()-1,Table2[//]))</f>
        <v>12 ls</v>
      </c>
    </row>
    <row r="1576" spans="1:3">
      <c r="A1576" s="6" t="str">
        <f>INDEX(Table2[NAMA BARANG],MATCH(ROW()-1,Table2[//]))</f>
        <v>PC KM 30C (Blk)</v>
      </c>
      <c r="B1576" s="7">
        <f>INDEX(Table2[TT],MATCH(ROW()-1,Table2[//]))</f>
        <v>10</v>
      </c>
      <c r="C1576" s="8" t="str">
        <f>INDEX(Table2[KET],MATCH(ROW()-1,Table2[//]))</f>
        <v>16 ls</v>
      </c>
    </row>
    <row r="1577" spans="1:3">
      <c r="A1577" s="6" t="str">
        <f>INDEX(Table2[NAMA BARANG],MATCH(ROW()-1,Table2[//]))</f>
        <v>PC Kode K 22</v>
      </c>
      <c r="B1577" s="7">
        <f>INDEX(Table2[TT],MATCH(ROW()-1,Table2[//]))</f>
        <v>59</v>
      </c>
      <c r="C1577" s="8" t="str">
        <f>INDEX(Table2[KET],MATCH(ROW()-1,Table2[//]))</f>
        <v>168 pc</v>
      </c>
    </row>
    <row r="1578" spans="1:3">
      <c r="A1578" s="6" t="str">
        <f>INDEX(Table2[NAMA BARANG],MATCH(ROW()-1,Table2[//]))</f>
        <v>Pc KRT lampu 3320</v>
      </c>
      <c r="B1578" s="7">
        <f>INDEX(Table2[TT],MATCH(ROW()-1,Table2[//]))</f>
        <v>12</v>
      </c>
      <c r="C1578" s="8" t="str">
        <f>INDEX(Table2[KET],MATCH(ROW()-1,Table2[//]))</f>
        <v>96 pc</v>
      </c>
    </row>
    <row r="1579" spans="1:3">
      <c r="A1579" s="6" t="str">
        <f>INDEX(Table2[NAMA BARANG],MATCH(ROW()-1,Table2[//]))</f>
        <v>PC KW 2255</v>
      </c>
      <c r="B1579" s="7">
        <f>INDEX(Table2[TT],MATCH(ROW()-1,Table2[//]))</f>
        <v>1</v>
      </c>
      <c r="C1579" s="8" t="str">
        <f>INDEX(Table2[KET],MATCH(ROW()-1,Table2[//]))</f>
        <v>72 pc</v>
      </c>
    </row>
    <row r="1580" spans="1:3">
      <c r="A1580" s="6" t="str">
        <f>INDEX(Table2[NAMA BARANG],MATCH(ROW()-1,Table2[//]))</f>
        <v>PC KX 201-02 Disney C16-161 (ATAS)</v>
      </c>
      <c r="B1580" s="7">
        <f>INDEX(Table2[TT],MATCH(ROW()-1,Table2[//]))</f>
        <v>1</v>
      </c>
      <c r="C1580" s="8" t="str">
        <f>INDEX(Table2[KET],MATCH(ROW()-1,Table2[//]))</f>
        <v>160 pc</v>
      </c>
    </row>
    <row r="1581" spans="1:3">
      <c r="A1581" s="6" t="str">
        <f>INDEX(Table2[NAMA BARANG],MATCH(ROW()-1,Table2[//]))</f>
        <v>PC L A 1005/ Fahma</v>
      </c>
      <c r="B1581" s="7">
        <f>INDEX(Table2[TT],MATCH(ROW()-1,Table2[//]))</f>
        <v>1</v>
      </c>
      <c r="C1581" s="8" t="str">
        <f>INDEX(Table2[KET],MATCH(ROW()-1,Table2[//]))</f>
        <v>432 pc</v>
      </c>
    </row>
    <row r="1582" spans="1:3">
      <c r="A1582" s="6" t="str">
        <f>INDEX(Table2[NAMA BARANG],MATCH(ROW()-1,Table2[//]))</f>
        <v>PC L CE 393/ A/ Segi</v>
      </c>
      <c r="B1582" s="7">
        <f>INDEX(Table2[TT],MATCH(ROW()-1,Table2[//]))</f>
        <v>1</v>
      </c>
      <c r="C1582" s="8" t="str">
        <f>INDEX(Table2[KET],MATCH(ROW()-1,Table2[//]))</f>
        <v>300 pc</v>
      </c>
    </row>
    <row r="1583" spans="1:3">
      <c r="A1583" s="6" t="str">
        <f>INDEX(Table2[NAMA BARANG],MATCH(ROW()-1,Table2[//]))</f>
        <v>PC L XT 9907</v>
      </c>
      <c r="B1583" s="7">
        <f>INDEX(Table2[TT],MATCH(ROW()-1,Table2[//]))</f>
        <v>1</v>
      </c>
      <c r="C1583" s="8" t="str">
        <f>INDEX(Table2[KET],MATCH(ROW()-1,Table2[//]))</f>
        <v>300 pc</v>
      </c>
    </row>
    <row r="1584" spans="1:3">
      <c r="A1584" s="6" t="str">
        <f>INDEX(Table2[NAMA BARANG],MATCH(ROW()-1,Table2[//]))</f>
        <v>PC L ZM 3452</v>
      </c>
      <c r="B1584" s="7">
        <f>INDEX(Table2[TT],MATCH(ROW()-1,Table2[//]))</f>
        <v>1</v>
      </c>
      <c r="C1584" s="8" t="str">
        <f>INDEX(Table2[KET],MATCH(ROW()-1,Table2[//]))</f>
        <v>180 pc</v>
      </c>
    </row>
    <row r="1585" spans="1:3">
      <c r="A1585" s="6" t="str">
        <f>INDEX(Table2[NAMA BARANG],MATCH(ROW()-1,Table2[//]))</f>
        <v>Pc lampu 6635-1 Unicorn</v>
      </c>
      <c r="B1585" s="7">
        <f>INDEX(Table2[TT],MATCH(ROW()-1,Table2[//]))</f>
        <v>2</v>
      </c>
      <c r="C1585" s="8" t="str">
        <f>INDEX(Table2[KET],MATCH(ROW()-1,Table2[//]))</f>
        <v>288 pc</v>
      </c>
    </row>
    <row r="1586" spans="1:3">
      <c r="A1586" s="6" t="str">
        <f>INDEX(Table2[NAMA BARANG],MATCH(ROW()-1,Table2[//]))</f>
        <v>Pc lampu 6635-2 LOL</v>
      </c>
      <c r="B1586" s="7">
        <f>INDEX(Table2[TT],MATCH(ROW()-1,Table2[//]))</f>
        <v>2</v>
      </c>
      <c r="C1586" s="8" t="str">
        <f>INDEX(Table2[KET],MATCH(ROW()-1,Table2[//]))</f>
        <v>288 pc</v>
      </c>
    </row>
    <row r="1587" spans="1:3">
      <c r="A1587" s="6" t="str">
        <f>INDEX(Table2[NAMA BARANG],MATCH(ROW()-1,Table2[//]))</f>
        <v>Pc lampu 6635-2 LOL</v>
      </c>
      <c r="B1587" s="7">
        <f>INDEX(Table2[TT],MATCH(ROW()-1,Table2[//]))</f>
        <v>5</v>
      </c>
      <c r="C1587" s="8" t="str">
        <f>INDEX(Table2[KET],MATCH(ROW()-1,Table2[//]))</f>
        <v>288 pc</v>
      </c>
    </row>
    <row r="1588" spans="1:3">
      <c r="A1588" s="6" t="str">
        <f>INDEX(Table2[NAMA BARANG],MATCH(ROW()-1,Table2[//]))</f>
        <v>Pc lampu 6635-5 BTS</v>
      </c>
      <c r="B1588" s="7">
        <f>INDEX(Table2[TT],MATCH(ROW()-1,Table2[//]))</f>
        <v>5</v>
      </c>
      <c r="C1588" s="8" t="str">
        <f>INDEX(Table2[KET],MATCH(ROW()-1,Table2[//]))</f>
        <v>432 pc</v>
      </c>
    </row>
    <row r="1589" spans="1:3">
      <c r="A1589" s="6" t="str">
        <f>INDEX(Table2[NAMA BARANG],MATCH(ROW()-1,Table2[//]))</f>
        <v>Pc lampu 6636-1 Unicorn</v>
      </c>
      <c r="B1589" s="7">
        <f>INDEX(Table2[TT],MATCH(ROW()-1,Table2[//]))</f>
        <v>1</v>
      </c>
      <c r="C1589" s="8" t="str">
        <f>INDEX(Table2[KET],MATCH(ROW()-1,Table2[//]))</f>
        <v>432 pc</v>
      </c>
    </row>
    <row r="1590" spans="1:3">
      <c r="A1590" s="6" t="str">
        <f>INDEX(Table2[NAMA BARANG],MATCH(ROW()-1,Table2[//]))</f>
        <v>Pc lampu 6636-2 LOL</v>
      </c>
      <c r="B1590" s="7">
        <f>INDEX(Table2[TT],MATCH(ROW()-1,Table2[//]))</f>
        <v>4</v>
      </c>
      <c r="C1590" s="8" t="str">
        <f>INDEX(Table2[KET],MATCH(ROW()-1,Table2[//]))</f>
        <v>288 pc</v>
      </c>
    </row>
    <row r="1591" spans="1:3">
      <c r="A1591" s="6" t="str">
        <f>INDEX(Table2[NAMA BARANG],MATCH(ROW()-1,Table2[//]))</f>
        <v>Pc lampu 6636-2 LOL</v>
      </c>
      <c r="B1591" s="7">
        <f>INDEX(Table2[TT],MATCH(ROW()-1,Table2[//]))</f>
        <v>5</v>
      </c>
      <c r="C1591" s="8" t="str">
        <f>INDEX(Table2[KET],MATCH(ROW()-1,Table2[//]))</f>
        <v>288 pc</v>
      </c>
    </row>
    <row r="1592" spans="1:3">
      <c r="A1592" s="6" t="str">
        <f>INDEX(Table2[NAMA BARANG],MATCH(ROW()-1,Table2[//]))</f>
        <v>Pc lampu 6636-3 Avenger</v>
      </c>
      <c r="B1592" s="7">
        <f>INDEX(Table2[TT],MATCH(ROW()-1,Table2[//]))</f>
        <v>3</v>
      </c>
      <c r="C1592" s="8" t="str">
        <f>INDEX(Table2[KET],MATCH(ROW()-1,Table2[//]))</f>
        <v>432 pc</v>
      </c>
    </row>
    <row r="1593" spans="1:3">
      <c r="A1593" s="6" t="str">
        <f>INDEX(Table2[NAMA BARANG],MATCH(ROW()-1,Table2[//]))</f>
        <v>Pc lampu 6636-6 BT21</v>
      </c>
      <c r="B1593" s="7">
        <f>INDEX(Table2[TT],MATCH(ROW()-1,Table2[//]))</f>
        <v>25</v>
      </c>
      <c r="C1593" s="8" t="str">
        <f>INDEX(Table2[KET],MATCH(ROW()-1,Table2[//]))</f>
        <v>432 pc</v>
      </c>
    </row>
    <row r="1594" spans="1:3">
      <c r="A1594" s="6" t="str">
        <f>INDEX(Table2[NAMA BARANG],MATCH(ROW()-1,Table2[//]))</f>
        <v>PC M 65009 KB</v>
      </c>
      <c r="B1594" s="7">
        <f>INDEX(Table2[TT],MATCH(ROW()-1,Table2[//]))</f>
        <v>1</v>
      </c>
      <c r="C1594" s="8" t="str">
        <f>INDEX(Table2[KET],MATCH(ROW()-1,Table2[//]))</f>
        <v>120 pc</v>
      </c>
    </row>
    <row r="1595" spans="1:3">
      <c r="A1595" s="6" t="str">
        <f>INDEX(Table2[NAMA BARANG],MATCH(ROW()-1,Table2[//]))</f>
        <v>PC magnet KT 208</v>
      </c>
      <c r="B1595" s="7">
        <f>INDEX(Table2[TT],MATCH(ROW()-1,Table2[//]))</f>
        <v>4</v>
      </c>
      <c r="C1595" s="8">
        <f>INDEX(Table2[KET],MATCH(ROW()-1,Table2[//]))</f>
        <v>120</v>
      </c>
    </row>
    <row r="1596" spans="1:3">
      <c r="A1596" s="6" t="str">
        <f>INDEX(Table2[NAMA BARANG],MATCH(ROW()-1,Table2[//]))</f>
        <v>PC magnet KT 77</v>
      </c>
      <c r="B1596" s="7">
        <f>INDEX(Table2[TT],MATCH(ROW()-1,Table2[//]))</f>
        <v>7</v>
      </c>
      <c r="C1596" s="8" t="str">
        <f>INDEX(Table2[KET],MATCH(ROW()-1,Table2[//]))</f>
        <v>144 pc</v>
      </c>
    </row>
    <row r="1597" spans="1:3">
      <c r="A1597" s="6" t="str">
        <f>INDEX(Table2[NAMA BARANG],MATCH(ROW()-1,Table2[//]))</f>
        <v>Pc Magnet Ly 99-2</v>
      </c>
      <c r="B1597" s="7">
        <f>INDEX(Table2[TT],MATCH(ROW()-1,Table2[//]))</f>
        <v>4</v>
      </c>
      <c r="C1597" s="8" t="str">
        <f>INDEX(Table2[KET],MATCH(ROW()-1,Table2[//]))</f>
        <v>92 PCS</v>
      </c>
    </row>
    <row r="1598" spans="1:3">
      <c r="A1598" s="6" t="str">
        <f>INDEX(Table2[NAMA BARANG],MATCH(ROW()-1,Table2[//]))</f>
        <v>PC Magnit 0110 disney/ 0110 apple bear</v>
      </c>
      <c r="B1598" s="7">
        <f>INDEX(Table2[TT],MATCH(ROW()-1,Table2[//]))</f>
        <v>1</v>
      </c>
      <c r="C1598" s="8" t="str">
        <f>INDEX(Table2[KET],MATCH(ROW()-1,Table2[//]))</f>
        <v>96 pc</v>
      </c>
    </row>
    <row r="1599" spans="1:3">
      <c r="A1599" s="6" t="str">
        <f>INDEX(Table2[NAMA BARANG],MATCH(ROW()-1,Table2[//]))</f>
        <v>PC Magnit 051 MM blk</v>
      </c>
      <c r="B1599" s="7">
        <f>INDEX(Table2[TT],MATCH(ROW()-1,Table2[//]))</f>
        <v>29</v>
      </c>
      <c r="C1599" s="8" t="str">
        <f>INDEX(Table2[KET],MATCH(ROW()-1,Table2[//]))</f>
        <v>72 pc</v>
      </c>
    </row>
    <row r="1600" spans="1:3">
      <c r="A1600" s="6" t="str">
        <f>INDEX(Table2[NAMA BARANG],MATCH(ROW()-1,Table2[//]))</f>
        <v>PC Magnit 1151</v>
      </c>
      <c r="B1600" s="7">
        <f>INDEX(Table2[TT],MATCH(ROW()-1,Table2[//]))</f>
        <v>3</v>
      </c>
      <c r="C1600" s="8" t="str">
        <f>INDEX(Table2[KET],MATCH(ROW()-1,Table2[//]))</f>
        <v>144 pc</v>
      </c>
    </row>
    <row r="1601" spans="1:3">
      <c r="A1601" s="6" t="str">
        <f>INDEX(Table2[NAMA BARANG],MATCH(ROW()-1,Table2[//]))</f>
        <v>PC Magnit 3515-02</v>
      </c>
      <c r="B1601" s="7">
        <f>INDEX(Table2[TT],MATCH(ROW()-1,Table2[//]))</f>
        <v>1</v>
      </c>
      <c r="C1601" s="8" t="str">
        <f>INDEX(Table2[KET],MATCH(ROW()-1,Table2[//]))</f>
        <v>144 pc</v>
      </c>
    </row>
    <row r="1602" spans="1:3">
      <c r="A1602" s="6" t="str">
        <f>INDEX(Table2[NAMA BARANG],MATCH(ROW()-1,Table2[//]))</f>
        <v>PC Magnit 3578-20</v>
      </c>
      <c r="B1602" s="7">
        <f>INDEX(Table2[TT],MATCH(ROW()-1,Table2[//]))</f>
        <v>6</v>
      </c>
      <c r="C1602" s="8" t="str">
        <f>INDEX(Table2[KET],MATCH(ROW()-1,Table2[//]))</f>
        <v>96 pc</v>
      </c>
    </row>
    <row r="1603" spans="1:3">
      <c r="A1603" s="6" t="str">
        <f>INDEX(Table2[NAMA BARANG],MATCH(ROW()-1,Table2[//]))</f>
        <v>PC Magnit 3D KT 8158</v>
      </c>
      <c r="B1603" s="7">
        <f>INDEX(Table2[TT],MATCH(ROW()-1,Table2[//]))</f>
        <v>2</v>
      </c>
      <c r="C1603" s="8" t="str">
        <f>INDEX(Table2[KET],MATCH(ROW()-1,Table2[//]))</f>
        <v>144 pc</v>
      </c>
    </row>
    <row r="1604" spans="1:3">
      <c r="A1604" s="6" t="str">
        <f>INDEX(Table2[NAMA BARANG],MATCH(ROW()-1,Table2[//]))</f>
        <v>PC Magnit 5501 Besar</v>
      </c>
      <c r="B1604" s="7">
        <f>INDEX(Table2[TT],MATCH(ROW()-1,Table2[//]))</f>
        <v>1</v>
      </c>
      <c r="C1604" s="8" t="str">
        <f>INDEX(Table2[KET],MATCH(ROW()-1,Table2[//]))</f>
        <v>96 pc</v>
      </c>
    </row>
    <row r="1605" spans="1:3">
      <c r="A1605" s="6" t="str">
        <f>INDEX(Table2[NAMA BARANG],MATCH(ROW()-1,Table2[//]))</f>
        <v>PC Magnit 65005 (Baru)</v>
      </c>
      <c r="B1605" s="7">
        <f>INDEX(Table2[TT],MATCH(ROW()-1,Table2[//]))</f>
        <v>6</v>
      </c>
      <c r="C1605" s="8" t="str">
        <f>INDEX(Table2[KET],MATCH(ROW()-1,Table2[//]))</f>
        <v>144 pc</v>
      </c>
    </row>
    <row r="1606" spans="1:3">
      <c r="A1606" s="6" t="str">
        <f>INDEX(Table2[NAMA BARANG],MATCH(ROW()-1,Table2[//]))</f>
        <v>PC Magnit 65005 FR</v>
      </c>
      <c r="B1606" s="7">
        <f>INDEX(Table2[TT],MATCH(ROW()-1,Table2[//]))</f>
        <v>5</v>
      </c>
      <c r="C1606" s="8" t="str">
        <f>INDEX(Table2[KET],MATCH(ROW()-1,Table2[//]))</f>
        <v>144 pc</v>
      </c>
    </row>
    <row r="1607" spans="1:3">
      <c r="A1607" s="6" t="str">
        <f>INDEX(Table2[NAMA BARANG],MATCH(ROW()-1,Table2[//]))</f>
        <v>PC Magnit 65005 XQ Big Hero</v>
      </c>
      <c r="B1607" s="7">
        <f>INDEX(Table2[TT],MATCH(ROW()-1,Table2[//]))</f>
        <v>2</v>
      </c>
      <c r="C1607" s="8" t="str">
        <f>INDEX(Table2[KET],MATCH(ROW()-1,Table2[//]))</f>
        <v>300 pc</v>
      </c>
    </row>
    <row r="1608" spans="1:3">
      <c r="A1608" s="6" t="str">
        <f>INDEX(Table2[NAMA BARANG],MATCH(ROW()-1,Table2[//]))</f>
        <v>PC Magnit 811 kungfu panda</v>
      </c>
      <c r="B1608" s="7">
        <f>INDEX(Table2[TT],MATCH(ROW()-1,Table2[//]))</f>
        <v>1</v>
      </c>
      <c r="C1608" s="8" t="str">
        <f>INDEX(Table2[KET],MATCH(ROW()-1,Table2[//]))</f>
        <v>120 pc</v>
      </c>
    </row>
    <row r="1609" spans="1:3">
      <c r="A1609" s="6" t="str">
        <f>INDEX(Table2[NAMA BARANG],MATCH(ROW()-1,Table2[//]))</f>
        <v>Pc magnit 9342</v>
      </c>
      <c r="B1609" s="7">
        <f>INDEX(Table2[TT],MATCH(ROW()-1,Table2[//]))</f>
        <v>6</v>
      </c>
      <c r="C1609" s="8" t="str">
        <f>INDEX(Table2[KET],MATCH(ROW()-1,Table2[//]))</f>
        <v>168 pc</v>
      </c>
    </row>
    <row r="1610" spans="1:3">
      <c r="A1610" s="6" t="str">
        <f>INDEX(Table2[NAMA BARANG],MATCH(ROW()-1,Table2[//]))</f>
        <v>Pc magnit 9354</v>
      </c>
      <c r="B1610" s="7">
        <f>INDEX(Table2[TT],MATCH(ROW()-1,Table2[//]))</f>
        <v>3</v>
      </c>
      <c r="C1610" s="8" t="str">
        <f>INDEX(Table2[KET],MATCH(ROW()-1,Table2[//]))</f>
        <v>192 pc</v>
      </c>
    </row>
    <row r="1611" spans="1:3">
      <c r="A1611" s="6" t="str">
        <f>INDEX(Table2[NAMA BARANG],MATCH(ROW()-1,Table2[//]))</f>
        <v>Pc magnit 9356</v>
      </c>
      <c r="B1611" s="7">
        <f>INDEX(Table2[TT],MATCH(ROW()-1,Table2[//]))</f>
        <v>2</v>
      </c>
      <c r="C1611" s="8" t="str">
        <f>INDEX(Table2[KET],MATCH(ROW()-1,Table2[//]))</f>
        <v>160 pc</v>
      </c>
    </row>
    <row r="1612" spans="1:3">
      <c r="A1612" s="6" t="str">
        <f>INDEX(Table2[NAMA BARANG],MATCH(ROW()-1,Table2[//]))</f>
        <v>PC magnit 9696</v>
      </c>
      <c r="B1612" s="7">
        <f>INDEX(Table2[TT],MATCH(ROW()-1,Table2[//]))</f>
        <v>7</v>
      </c>
      <c r="C1612" s="8" t="str">
        <f>INDEX(Table2[KET],MATCH(ROW()-1,Table2[//]))</f>
        <v>120 pc</v>
      </c>
    </row>
    <row r="1613" spans="1:3">
      <c r="A1613" s="6" t="str">
        <f>INDEX(Table2[NAMA BARANG],MATCH(ROW()-1,Table2[//]))</f>
        <v>PC Magnit A 1172</v>
      </c>
      <c r="B1613" s="7">
        <f>INDEX(Table2[TT],MATCH(ROW()-1,Table2[//]))</f>
        <v>1</v>
      </c>
      <c r="C1613" s="8" t="str">
        <f>INDEX(Table2[KET],MATCH(ROW()-1,Table2[//]))</f>
        <v>144 pc</v>
      </c>
    </row>
    <row r="1614" spans="1:3">
      <c r="A1614" s="6" t="str">
        <f>INDEX(Table2[NAMA BARANG],MATCH(ROW()-1,Table2[//]))</f>
        <v>PC Magnit A6857/ 3 kal</v>
      </c>
      <c r="B1614" s="7">
        <f>INDEX(Table2[TT],MATCH(ROW()-1,Table2[//]))</f>
        <v>3</v>
      </c>
      <c r="C1614" s="8" t="str">
        <f>INDEX(Table2[KET],MATCH(ROW()-1,Table2[//]))</f>
        <v>144 pc</v>
      </c>
    </row>
    <row r="1615" spans="1:3">
      <c r="A1615" s="6" t="str">
        <f>INDEX(Table2[NAMA BARANG],MATCH(ROW()-1,Table2[//]))</f>
        <v>PC Magnit A853</v>
      </c>
      <c r="B1615" s="7">
        <f>INDEX(Table2[TT],MATCH(ROW()-1,Table2[//]))</f>
        <v>15</v>
      </c>
      <c r="C1615" s="8" t="str">
        <f>INDEX(Table2[KET],MATCH(ROW()-1,Table2[//]))</f>
        <v>96 pc</v>
      </c>
    </row>
    <row r="1616" spans="1:3">
      <c r="A1616" s="6" t="str">
        <f>INDEX(Table2[NAMA BARANG],MATCH(ROW()-1,Table2[//]))</f>
        <v>PC Magnit asahan meja 70SS Hk/ AB</v>
      </c>
      <c r="B1616" s="7">
        <f>INDEX(Table2[TT],MATCH(ROW()-1,Table2[//]))</f>
        <v>29</v>
      </c>
      <c r="C1616" s="8" t="str">
        <f>INDEX(Table2[KET],MATCH(ROW()-1,Table2[//]))</f>
        <v>120 pc</v>
      </c>
    </row>
    <row r="1617" spans="1:3">
      <c r="A1617" s="6" t="str">
        <f>INDEX(Table2[NAMA BARANG],MATCH(ROW()-1,Table2[//]))</f>
        <v>PC Magnit AZ 3300 blk</v>
      </c>
      <c r="B1617" s="7">
        <f>INDEX(Table2[TT],MATCH(ROW()-1,Table2[//]))</f>
        <v>25</v>
      </c>
      <c r="C1617" s="8" t="str">
        <f>INDEX(Table2[KET],MATCH(ROW()-1,Table2[//]))</f>
        <v>96 pc</v>
      </c>
    </row>
    <row r="1618" spans="1:3">
      <c r="A1618" s="6" t="str">
        <f>INDEX(Table2[NAMA BARANG],MATCH(ROW()-1,Table2[//]))</f>
        <v>PC Magnit AZ 3301 blk</v>
      </c>
      <c r="B1618" s="7">
        <f>INDEX(Table2[TT],MATCH(ROW()-1,Table2[//]))</f>
        <v>63</v>
      </c>
      <c r="C1618" s="8" t="str">
        <f>INDEX(Table2[KET],MATCH(ROW()-1,Table2[//]))</f>
        <v>96 pc</v>
      </c>
    </row>
    <row r="1619" spans="1:3">
      <c r="A1619" s="6" t="str">
        <f>INDEX(Table2[NAMA BARANG],MATCH(ROW()-1,Table2[//]))</f>
        <v>PC Magnit AZ 3302 blk</v>
      </c>
      <c r="B1619" s="7">
        <f>INDEX(Table2[TT],MATCH(ROW()-1,Table2[//]))</f>
        <v>59</v>
      </c>
      <c r="C1619" s="8" t="str">
        <f>INDEX(Table2[KET],MATCH(ROW()-1,Table2[//]))</f>
        <v>96 pc</v>
      </c>
    </row>
    <row r="1620" spans="1:3">
      <c r="A1620" s="6" t="str">
        <f>INDEX(Table2[NAMA BARANG],MATCH(ROW()-1,Table2[//]))</f>
        <v>PC Magnit B 0011</v>
      </c>
      <c r="B1620" s="7">
        <f>INDEX(Table2[TT],MATCH(ROW()-1,Table2[//]))</f>
        <v>7</v>
      </c>
      <c r="C1620" s="8" t="str">
        <f>INDEX(Table2[KET],MATCH(ROW()-1,Table2[//]))</f>
        <v>144 pc</v>
      </c>
    </row>
    <row r="1621" spans="1:3">
      <c r="A1621" s="6" t="str">
        <f>INDEX(Table2[NAMA BARANG],MATCH(ROW()-1,Table2[//]))</f>
        <v>PC Magnit B 120 S 8065</v>
      </c>
      <c r="B1621" s="7">
        <f>INDEX(Table2[TT],MATCH(ROW()-1,Table2[//]))</f>
        <v>17</v>
      </c>
      <c r="C1621" s="8" t="str">
        <f>INDEX(Table2[KET],MATCH(ROW()-1,Table2[//]))</f>
        <v>144 pc</v>
      </c>
    </row>
    <row r="1622" spans="1:3">
      <c r="A1622" s="6" t="str">
        <f>INDEX(Table2[NAMA BARANG],MATCH(ROW()-1,Table2[//]))</f>
        <v>PC Magnit B 1902</v>
      </c>
      <c r="B1622" s="7">
        <f>INDEX(Table2[TT],MATCH(ROW()-1,Table2[//]))</f>
        <v>6</v>
      </c>
      <c r="C1622" s="8" t="str">
        <f>INDEX(Table2[KET],MATCH(ROW()-1,Table2[//]))</f>
        <v>96 pc</v>
      </c>
    </row>
    <row r="1623" spans="1:3">
      <c r="A1623" s="6" t="str">
        <f>INDEX(Table2[NAMA BARANG],MATCH(ROW()-1,Table2[//]))</f>
        <v>PC Magnit B 2008</v>
      </c>
      <c r="B1623" s="7">
        <f>INDEX(Table2[TT],MATCH(ROW()-1,Table2[//]))</f>
        <v>3</v>
      </c>
      <c r="C1623" s="8" t="str">
        <f>INDEX(Table2[KET],MATCH(ROW()-1,Table2[//]))</f>
        <v>160 pc</v>
      </c>
    </row>
    <row r="1624" spans="1:3">
      <c r="A1624" s="6" t="str">
        <f>INDEX(Table2[NAMA BARANG],MATCH(ROW()-1,Table2[//]))</f>
        <v>PC Magnit B 200k/ 388</v>
      </c>
      <c r="B1624" s="7">
        <f>INDEX(Table2[TT],MATCH(ROW()-1,Table2[//]))</f>
        <v>3</v>
      </c>
      <c r="C1624" s="8" t="str">
        <f>INDEX(Table2[KET],MATCH(ROW()-1,Table2[//]))</f>
        <v>12 ls</v>
      </c>
    </row>
    <row r="1625" spans="1:3">
      <c r="A1625" s="6" t="str">
        <f>INDEX(Table2[NAMA BARANG],MATCH(ROW()-1,Table2[//]))</f>
        <v>PC Magnit B 206</v>
      </c>
      <c r="B1625" s="7">
        <f>INDEX(Table2[TT],MATCH(ROW()-1,Table2[//]))</f>
        <v>2</v>
      </c>
      <c r="C1625" s="8" t="str">
        <f>INDEX(Table2[KET],MATCH(ROW()-1,Table2[//]))</f>
        <v>144 pc</v>
      </c>
    </row>
    <row r="1626" spans="1:3">
      <c r="A1626" s="6" t="str">
        <f>INDEX(Table2[NAMA BARANG],MATCH(ROW()-1,Table2[//]))</f>
        <v>PC Magnit B 222 mainan</v>
      </c>
      <c r="B1626" s="7">
        <f>INDEX(Table2[TT],MATCH(ROW()-1,Table2[//]))</f>
        <v>3</v>
      </c>
      <c r="C1626" s="8" t="str">
        <f>INDEX(Table2[KET],MATCH(ROW()-1,Table2[//]))</f>
        <v>96 pc</v>
      </c>
    </row>
    <row r="1627" spans="1:3">
      <c r="A1627" s="6" t="str">
        <f>INDEX(Table2[NAMA BARANG],MATCH(ROW()-1,Table2[//]))</f>
        <v>PC Magnit B 39 Y 262</v>
      </c>
      <c r="B1627" s="7">
        <f>INDEX(Table2[TT],MATCH(ROW()-1,Table2[//]))</f>
        <v>6</v>
      </c>
      <c r="C1627" s="8" t="str">
        <f>INDEX(Table2[KET],MATCH(ROW()-1,Table2[//]))</f>
        <v>192 pc</v>
      </c>
    </row>
    <row r="1628" spans="1:3">
      <c r="A1628" s="6" t="str">
        <f>INDEX(Table2[NAMA BARANG],MATCH(ROW()-1,Table2[//]))</f>
        <v>PC Magnit B-018 disney</v>
      </c>
      <c r="B1628" s="7">
        <f>INDEX(Table2[TT],MATCH(ROW()-1,Table2[//]))</f>
        <v>5</v>
      </c>
      <c r="C1628" s="8" t="str">
        <f>INDEX(Table2[KET],MATCH(ROW()-1,Table2[//]))</f>
        <v>144 pc</v>
      </c>
    </row>
    <row r="1629" spans="1:3">
      <c r="A1629" s="6" t="str">
        <f>INDEX(Table2[NAMA BARANG],MATCH(ROW()-1,Table2[//]))</f>
        <v>PC Magnit C 9962 blk set</v>
      </c>
      <c r="B1629" s="7">
        <f>INDEX(Table2[TT],MATCH(ROW()-1,Table2[//]))</f>
        <v>13</v>
      </c>
      <c r="C1629" s="8" t="str">
        <f>INDEX(Table2[KET],MATCH(ROW()-1,Table2[//]))</f>
        <v>144 pc</v>
      </c>
    </row>
    <row r="1630" spans="1:3">
      <c r="A1630" s="6" t="str">
        <f>INDEX(Table2[NAMA BARANG],MATCH(ROW()-1,Table2[//]))</f>
        <v>PC Magnit C-2118 barbie/ princess/ MM/ WTP</v>
      </c>
      <c r="B1630" s="7">
        <f>INDEX(Table2[TT],MATCH(ROW()-1,Table2[//]))</f>
        <v>3</v>
      </c>
      <c r="C1630" s="8" t="str">
        <f>INDEX(Table2[KET],MATCH(ROW()-1,Table2[//]))</f>
        <v>144 pc</v>
      </c>
    </row>
    <row r="1631" spans="1:3">
      <c r="A1631" s="6" t="str">
        <f>INDEX(Table2[NAMA BARANG],MATCH(ROW()-1,Table2[//]))</f>
        <v>PC Magnit Card CC 101 2B</v>
      </c>
      <c r="B1631" s="7">
        <f>INDEX(Table2[TT],MATCH(ROW()-1,Table2[//]))</f>
        <v>58</v>
      </c>
      <c r="C1631" s="8" t="str">
        <f>INDEX(Table2[KET],MATCH(ROW()-1,Table2[//]))</f>
        <v>96 pc</v>
      </c>
    </row>
    <row r="1632" spans="1:3">
      <c r="A1632" s="6" t="str">
        <f>INDEX(Table2[NAMA BARANG],MATCH(ROW()-1,Table2[//]))</f>
        <v>PC Magnit Card CC 101 7B</v>
      </c>
      <c r="B1632" s="7">
        <f>INDEX(Table2[TT],MATCH(ROW()-1,Table2[//]))</f>
        <v>6</v>
      </c>
      <c r="C1632" s="8" t="str">
        <f>INDEX(Table2[KET],MATCH(ROW()-1,Table2[//]))</f>
        <v>144 pc</v>
      </c>
    </row>
    <row r="1633" spans="1:3">
      <c r="A1633" s="6" t="str">
        <f>INDEX(Table2[NAMA BARANG],MATCH(ROW()-1,Table2[//]))</f>
        <v>PC Magnit CC 856</v>
      </c>
      <c r="B1633" s="7">
        <f>INDEX(Table2[TT],MATCH(ROW()-1,Table2[//]))</f>
        <v>5</v>
      </c>
      <c r="C1633" s="8" t="str">
        <f>INDEX(Table2[KET],MATCH(ROW()-1,Table2[//]))</f>
        <v>144 pc</v>
      </c>
    </row>
    <row r="1634" spans="1:3">
      <c r="A1634" s="6" t="str">
        <f>INDEX(Table2[NAMA BARANG],MATCH(ROW()-1,Table2[//]))</f>
        <v>PC Magnit D 0052</v>
      </c>
      <c r="B1634" s="7">
        <f>INDEX(Table2[TT],MATCH(ROW()-1,Table2[//]))</f>
        <v>3</v>
      </c>
      <c r="C1634" s="8" t="str">
        <f>INDEX(Table2[KET],MATCH(ROW()-1,Table2[//]))</f>
        <v>96 pc</v>
      </c>
    </row>
    <row r="1635" spans="1:3">
      <c r="A1635" s="6" t="str">
        <f>INDEX(Table2[NAMA BARANG],MATCH(ROW()-1,Table2[//]))</f>
        <v>PC Magnit Dkk 9907</v>
      </c>
      <c r="B1635" s="7">
        <f>INDEX(Table2[TT],MATCH(ROW()-1,Table2[//]))</f>
        <v>16</v>
      </c>
      <c r="C1635" s="8" t="str">
        <f>INDEX(Table2[KET],MATCH(ROW()-1,Table2[//]))</f>
        <v>160 pc</v>
      </c>
    </row>
    <row r="1636" spans="1:3">
      <c r="A1636" s="6" t="str">
        <f>INDEX(Table2[NAMA BARANG],MATCH(ROW()-1,Table2[//]))</f>
        <v>PC Magnit Dkk 9908</v>
      </c>
      <c r="B1636" s="7">
        <f>INDEX(Table2[TT],MATCH(ROW()-1,Table2[//]))</f>
        <v>21</v>
      </c>
      <c r="C1636" s="8" t="str">
        <f>INDEX(Table2[KET],MATCH(ROW()-1,Table2[//]))</f>
        <v>160 pc</v>
      </c>
    </row>
    <row r="1637" spans="1:3">
      <c r="A1637" s="6" t="str">
        <f>INDEX(Table2[NAMA BARANG],MATCH(ROW()-1,Table2[//]))</f>
        <v>PC Magnit Dkk 9910</v>
      </c>
      <c r="B1637" s="7">
        <f>INDEX(Table2[TT],MATCH(ROW()-1,Table2[//]))</f>
        <v>21</v>
      </c>
      <c r="C1637" s="8" t="str">
        <f>INDEX(Table2[KET],MATCH(ROW()-1,Table2[//]))</f>
        <v>160 bh</v>
      </c>
    </row>
    <row r="1638" spans="1:3">
      <c r="A1638" s="6" t="str">
        <f>INDEX(Table2[NAMA BARANG],MATCH(ROW()-1,Table2[//]))</f>
        <v>PC Magnit jumbo 3575-19</v>
      </c>
      <c r="B1638" s="7">
        <f>INDEX(Table2[TT],MATCH(ROW()-1,Table2[//]))</f>
        <v>37</v>
      </c>
      <c r="C1638" s="8" t="str">
        <f>INDEX(Table2[KET],MATCH(ROW()-1,Table2[//]))</f>
        <v>72 pc</v>
      </c>
    </row>
    <row r="1639" spans="1:3">
      <c r="A1639" s="6" t="str">
        <f>INDEX(Table2[NAMA BARANG],MATCH(ROW()-1,Table2[//]))</f>
        <v>PC Magnit jumbo B 3576-19</v>
      </c>
      <c r="B1639" s="7">
        <f>INDEX(Table2[TT],MATCH(ROW()-1,Table2[//]))</f>
        <v>1</v>
      </c>
      <c r="C1639" s="8">
        <f>INDEX(Table2[KET],MATCH(ROW()-1,Table2[//]))</f>
        <v>48</v>
      </c>
    </row>
    <row r="1640" spans="1:3">
      <c r="A1640" s="6" t="str">
        <f>INDEX(Table2[NAMA BARANG],MATCH(ROW()-1,Table2[//]))</f>
        <v>PC Magnit Jumbo kalkulator PB33</v>
      </c>
      <c r="B1640" s="7">
        <f>INDEX(Table2[TT],MATCH(ROW()-1,Table2[//]))</f>
        <v>10</v>
      </c>
      <c r="C1640" s="8" t="str">
        <f>INDEX(Table2[KET],MATCH(ROW()-1,Table2[//]))</f>
        <v>96 pc</v>
      </c>
    </row>
    <row r="1641" spans="1:3">
      <c r="A1641" s="6" t="str">
        <f>INDEX(Table2[NAMA BARANG],MATCH(ROW()-1,Table2[//]))</f>
        <v>PC Magnit K 27</v>
      </c>
      <c r="B1641" s="7">
        <f>INDEX(Table2[TT],MATCH(ROW()-1,Table2[//]))</f>
        <v>4</v>
      </c>
      <c r="C1641" s="8" t="str">
        <f>INDEX(Table2[KET],MATCH(ROW()-1,Table2[//]))</f>
        <v>12 ls</v>
      </c>
    </row>
    <row r="1642" spans="1:3">
      <c r="A1642" s="6" t="str">
        <f>INDEX(Table2[NAMA BARANG],MATCH(ROW()-1,Table2[//]))</f>
        <v>PC Magnit K 61 Box magnit</v>
      </c>
      <c r="B1642" s="7">
        <f>INDEX(Table2[TT],MATCH(ROW()-1,Table2[//]))</f>
        <v>33</v>
      </c>
      <c r="C1642" s="8" t="str">
        <f>INDEX(Table2[KET],MATCH(ROW()-1,Table2[//]))</f>
        <v>120 pc</v>
      </c>
    </row>
    <row r="1643" spans="1:3">
      <c r="A1643" s="6" t="str">
        <f>INDEX(Table2[NAMA BARANG],MATCH(ROW()-1,Table2[//]))</f>
        <v>PC Magnit K 62A Box magnit</v>
      </c>
      <c r="B1643" s="7">
        <f>INDEX(Table2[TT],MATCH(ROW()-1,Table2[//]))</f>
        <v>30</v>
      </c>
      <c r="C1643" s="8" t="str">
        <f>INDEX(Table2[KET],MATCH(ROW()-1,Table2[//]))</f>
        <v>144 pc</v>
      </c>
    </row>
    <row r="1644" spans="1:3">
      <c r="A1644" s="6" t="str">
        <f>INDEX(Table2[NAMA BARANG],MATCH(ROW()-1,Table2[//]))</f>
        <v>PC Magnit K2 887-2</v>
      </c>
      <c r="B1644" s="7">
        <f>INDEX(Table2[TT],MATCH(ROW()-1,Table2[//]))</f>
        <v>20</v>
      </c>
      <c r="C1644" s="8" t="str">
        <f>INDEX(Table2[KET],MATCH(ROW()-1,Table2[//]))</f>
        <v>120 pc</v>
      </c>
    </row>
    <row r="1645" spans="1:3">
      <c r="A1645" s="6" t="str">
        <f>INDEX(Table2[NAMA BARANG],MATCH(ROW()-1,Table2[//]))</f>
        <v>PC Magnit KM 5186-1</v>
      </c>
      <c r="B1645" s="7">
        <f>INDEX(Table2[TT],MATCH(ROW()-1,Table2[//]))</f>
        <v>11</v>
      </c>
      <c r="C1645" s="8" t="str">
        <f>INDEX(Table2[KET],MATCH(ROW()-1,Table2[//]))</f>
        <v>96 pc</v>
      </c>
    </row>
    <row r="1646" spans="1:3">
      <c r="A1646" s="6" t="str">
        <f>INDEX(Table2[NAMA BARANG],MATCH(ROW()-1,Table2[//]))</f>
        <v>PC Magnit KM 5187-1</v>
      </c>
      <c r="B1646" s="7">
        <f>INDEX(Table2[TT],MATCH(ROW()-1,Table2[//]))</f>
        <v>17</v>
      </c>
      <c r="C1646" s="8" t="str">
        <f>INDEX(Table2[KET],MATCH(ROW()-1,Table2[//]))</f>
        <v>96 pc</v>
      </c>
    </row>
    <row r="1647" spans="1:3">
      <c r="A1647" s="6" t="str">
        <f>INDEX(Table2[NAMA BARANG],MATCH(ROW()-1,Table2[//]))</f>
        <v>PC Magnit KM 8837-6</v>
      </c>
      <c r="B1647" s="7">
        <f>INDEX(Table2[TT],MATCH(ROW()-1,Table2[//]))</f>
        <v>1</v>
      </c>
      <c r="C1647" s="8" t="str">
        <f>INDEX(Table2[KET],MATCH(ROW()-1,Table2[//]))</f>
        <v>96 pc</v>
      </c>
    </row>
    <row r="1648" spans="1:3">
      <c r="A1648" s="6" t="str">
        <f>INDEX(Table2[NAMA BARANG],MATCH(ROW()-1,Table2[//]))</f>
        <v>PC Magnit KPM-3551-03</v>
      </c>
      <c r="B1648" s="7">
        <f>INDEX(Table2[TT],MATCH(ROW()-1,Table2[//]))</f>
        <v>2</v>
      </c>
      <c r="C1648" s="8" t="str">
        <f>INDEX(Table2[KET],MATCH(ROW()-1,Table2[//]))</f>
        <v>96 pc</v>
      </c>
    </row>
    <row r="1649" spans="1:3">
      <c r="A1649" s="6" t="str">
        <f>INDEX(Table2[NAMA BARANG],MATCH(ROW()-1,Table2[//]))</f>
        <v>PC Magnit KT 06</v>
      </c>
      <c r="B1649" s="7">
        <f>INDEX(Table2[TT],MATCH(ROW()-1,Table2[//]))</f>
        <v>3</v>
      </c>
      <c r="C1649" s="8" t="str">
        <f>INDEX(Table2[KET],MATCH(ROW()-1,Table2[//]))</f>
        <v>144 pc</v>
      </c>
    </row>
    <row r="1650" spans="1:3">
      <c r="A1650" s="6" t="str">
        <f>INDEX(Table2[NAMA BARANG],MATCH(ROW()-1,Table2[//]))</f>
        <v>PC Magnit KT 07</v>
      </c>
      <c r="B1650" s="7">
        <f>INDEX(Table2[TT],MATCH(ROW()-1,Table2[//]))</f>
        <v>28</v>
      </c>
      <c r="C1650" s="8" t="str">
        <f>INDEX(Table2[KET],MATCH(ROW()-1,Table2[//]))</f>
        <v>144 pc</v>
      </c>
    </row>
    <row r="1651" spans="1:3">
      <c r="A1651" s="6" t="str">
        <f>INDEX(Table2[NAMA BARANG],MATCH(ROW()-1,Table2[//]))</f>
        <v>PC Magnit KT 532</v>
      </c>
      <c r="B1651" s="7">
        <f>INDEX(Table2[TT],MATCH(ROW()-1,Table2[//]))</f>
        <v>1</v>
      </c>
      <c r="C1651" s="8" t="str">
        <f>INDEX(Table2[KET],MATCH(ROW()-1,Table2[//]))</f>
        <v>144 pc</v>
      </c>
    </row>
    <row r="1652" spans="1:3">
      <c r="A1652" s="6" t="str">
        <f>INDEX(Table2[NAMA BARANG],MATCH(ROW()-1,Table2[//]))</f>
        <v>PC Magnit KT 858</v>
      </c>
      <c r="B1652" s="7">
        <f>INDEX(Table2[TT],MATCH(ROW()-1,Table2[//]))</f>
        <v>5</v>
      </c>
      <c r="C1652" s="8" t="str">
        <f>INDEX(Table2[KET],MATCH(ROW()-1,Table2[//]))</f>
        <v>144 pc</v>
      </c>
    </row>
    <row r="1653" spans="1:3">
      <c r="A1653" s="6" t="str">
        <f>INDEX(Table2[NAMA BARANG],MATCH(ROW()-1,Table2[//]))</f>
        <v>PC Magnit KT 877(4)</v>
      </c>
      <c r="B1653" s="7">
        <f>INDEX(Table2[TT],MATCH(ROW()-1,Table2[//]))</f>
        <v>1</v>
      </c>
      <c r="C1653" s="8" t="str">
        <f>INDEX(Table2[KET],MATCH(ROW()-1,Table2[//]))</f>
        <v>120 pc</v>
      </c>
    </row>
    <row r="1654" spans="1:3">
      <c r="A1654" s="6" t="str">
        <f>INDEX(Table2[NAMA BARANG],MATCH(ROW()-1,Table2[//]))</f>
        <v>PC Magnit KX 1673-2 lebar + WB</v>
      </c>
      <c r="B1654" s="7">
        <f>INDEX(Table2[TT],MATCH(ROW()-1,Table2[//]))</f>
        <v>50</v>
      </c>
      <c r="C1654" s="8" t="str">
        <f>INDEX(Table2[KET],MATCH(ROW()-1,Table2[//]))</f>
        <v>72 pc</v>
      </c>
    </row>
    <row r="1655" spans="1:3">
      <c r="A1655" s="6" t="str">
        <f>INDEX(Table2[NAMA BARANG],MATCH(ROW()-1,Table2[//]))</f>
        <v>PC Magnit Ky 779 blk</v>
      </c>
      <c r="B1655" s="7">
        <f>INDEX(Table2[TT],MATCH(ROW()-1,Table2[//]))</f>
        <v>8</v>
      </c>
      <c r="C1655" s="8" t="str">
        <f>INDEX(Table2[KET],MATCH(ROW()-1,Table2[//]))</f>
        <v>144 pc</v>
      </c>
    </row>
    <row r="1656" spans="1:3">
      <c r="A1656" s="6" t="str">
        <f>INDEX(Table2[NAMA BARANG],MATCH(ROW()-1,Table2[//]))</f>
        <v>PC Magnit LC 5510 lipat WB</v>
      </c>
      <c r="B1656" s="7">
        <f>INDEX(Table2[TT],MATCH(ROW()-1,Table2[//]))</f>
        <v>20</v>
      </c>
      <c r="C1656" s="8" t="str">
        <f>INDEX(Table2[KET],MATCH(ROW()-1,Table2[//]))</f>
        <v>144 pc</v>
      </c>
    </row>
    <row r="1657" spans="1:3">
      <c r="A1657" s="6" t="str">
        <f>INDEX(Table2[NAMA BARANG],MATCH(ROW()-1,Table2[//]))</f>
        <v>PC Magnit LC 8088</v>
      </c>
      <c r="B1657" s="7">
        <f>INDEX(Table2[TT],MATCH(ROW()-1,Table2[//]))</f>
        <v>20</v>
      </c>
      <c r="C1657" s="8" t="str">
        <f>INDEX(Table2[KET],MATCH(ROW()-1,Table2[//]))</f>
        <v>144 pc</v>
      </c>
    </row>
    <row r="1658" spans="1:3">
      <c r="A1658" s="6" t="str">
        <f>INDEX(Table2[NAMA BARANG],MATCH(ROW()-1,Table2[//]))</f>
        <v>PC Magnit MC 5238</v>
      </c>
      <c r="B1658" s="7">
        <f>INDEX(Table2[TT],MATCH(ROW()-1,Table2[//]))</f>
        <v>11</v>
      </c>
      <c r="C1658" s="8" t="str">
        <f>INDEX(Table2[KET],MATCH(ROW()-1,Table2[//]))</f>
        <v>144 pc</v>
      </c>
    </row>
    <row r="1659" spans="1:3">
      <c r="A1659" s="6" t="str">
        <f>INDEX(Table2[NAMA BARANG],MATCH(ROW()-1,Table2[//]))</f>
        <v>PC Magnit MC 8086</v>
      </c>
      <c r="B1659" s="7">
        <f>INDEX(Table2[TT],MATCH(ROW()-1,Table2[//]))</f>
        <v>7</v>
      </c>
      <c r="C1659" s="8" t="str">
        <f>INDEX(Table2[KET],MATCH(ROW()-1,Table2[//]))</f>
        <v>144 pc</v>
      </c>
    </row>
    <row r="1660" spans="1:3">
      <c r="A1660" s="6" t="str">
        <f>INDEX(Table2[NAMA BARANG],MATCH(ROW()-1,Table2[//]))</f>
        <v>PC Magnit MC 8088 Timbul</v>
      </c>
      <c r="B1660" s="7">
        <f>INDEX(Table2[TT],MATCH(ROW()-1,Table2[//]))</f>
        <v>18</v>
      </c>
      <c r="C1660" s="8" t="str">
        <f>INDEX(Table2[KET],MATCH(ROW()-1,Table2[//]))</f>
        <v>144 pc</v>
      </c>
    </row>
    <row r="1661" spans="1:3">
      <c r="A1661" s="6" t="str">
        <f>INDEX(Table2[NAMA BARANG],MATCH(ROW()-1,Table2[//]))</f>
        <v>PC Magnit minion A 720</v>
      </c>
      <c r="B1661" s="7">
        <f>INDEX(Table2[TT],MATCH(ROW()-1,Table2[//]))</f>
        <v>6</v>
      </c>
      <c r="C1661" s="8" t="str">
        <f>INDEX(Table2[KET],MATCH(ROW()-1,Table2[//]))</f>
        <v>144 pc</v>
      </c>
    </row>
    <row r="1662" spans="1:3">
      <c r="A1662" s="6" t="str">
        <f>INDEX(Table2[NAMA BARANG],MATCH(ROW()-1,Table2[//]))</f>
        <v>PC Magnit minion KT 535</v>
      </c>
      <c r="B1662" s="7">
        <f>INDEX(Table2[TT],MATCH(ROW()-1,Table2[//]))</f>
        <v>3</v>
      </c>
      <c r="C1662" s="8" t="str">
        <f>INDEX(Table2[KET],MATCH(ROW()-1,Table2[//]))</f>
        <v>144 pc</v>
      </c>
    </row>
    <row r="1663" spans="1:3">
      <c r="A1663" s="6" t="str">
        <f>INDEX(Table2[NAMA BARANG],MATCH(ROW()-1,Table2[//]))</f>
        <v>PC Magnit minion KT 569</v>
      </c>
      <c r="B1663" s="7">
        <f>INDEX(Table2[TT],MATCH(ROW()-1,Table2[//]))</f>
        <v>2</v>
      </c>
      <c r="C1663" s="8" t="str">
        <f>INDEX(Table2[KET],MATCH(ROW()-1,Table2[//]))</f>
        <v>144 pc</v>
      </c>
    </row>
    <row r="1664" spans="1:3">
      <c r="A1664" s="6" t="str">
        <f>INDEX(Table2[NAMA BARANG],MATCH(ROW()-1,Table2[//]))</f>
        <v>PC Magnit MS 9022 Bus Set Roda</v>
      </c>
      <c r="B1664" s="7">
        <f>INDEX(Table2[TT],MATCH(ROW()-1,Table2[//]))</f>
        <v>11</v>
      </c>
      <c r="C1664" s="8" t="str">
        <f>INDEX(Table2[KET],MATCH(ROW()-1,Table2[//]))</f>
        <v>120 pc</v>
      </c>
    </row>
    <row r="1665" spans="1:3">
      <c r="A1665" s="6" t="str">
        <f>INDEX(Table2[NAMA BARANG],MATCH(ROW()-1,Table2[//]))</f>
        <v>PC Magnit QM-079 Disney</v>
      </c>
      <c r="B1665" s="7">
        <f>INDEX(Table2[TT],MATCH(ROW()-1,Table2[//]))</f>
        <v>5</v>
      </c>
      <c r="C1665" s="8" t="str">
        <f>INDEX(Table2[KET],MATCH(ROW()-1,Table2[//]))</f>
        <v>144 pc</v>
      </c>
    </row>
    <row r="1666" spans="1:3">
      <c r="A1666" s="6" t="str">
        <f>INDEX(Table2[NAMA BARANG],MATCH(ROW()-1,Table2[//]))</f>
        <v>PC Magnit S-8088+WB Princess/ MM/ WTP</v>
      </c>
      <c r="B1666" s="7">
        <f>INDEX(Table2[TT],MATCH(ROW()-1,Table2[//]))</f>
        <v>13</v>
      </c>
      <c r="C1666" s="8" t="str">
        <f>INDEX(Table2[KET],MATCH(ROW()-1,Table2[//]))</f>
        <v>120 pc</v>
      </c>
    </row>
    <row r="1667" spans="1:3">
      <c r="A1667" s="6" t="str">
        <f>INDEX(Table2[NAMA BARANG],MATCH(ROW()-1,Table2[//]))</f>
        <v>PC Magnit X 501</v>
      </c>
      <c r="B1667" s="7">
        <f>INDEX(Table2[TT],MATCH(ROW()-1,Table2[//]))</f>
        <v>16</v>
      </c>
      <c r="C1667" s="8" t="str">
        <f>INDEX(Table2[KET],MATCH(ROW()-1,Table2[//]))</f>
        <v>144 pc</v>
      </c>
    </row>
    <row r="1668" spans="1:3">
      <c r="A1668" s="6" t="str">
        <f>INDEX(Table2[NAMA BARANG],MATCH(ROW()-1,Table2[//]))</f>
        <v>PC Magnit XDC 6102</v>
      </c>
      <c r="B1668" s="7">
        <f>INDEX(Table2[TT],MATCH(ROW()-1,Table2[//]))</f>
        <v>5</v>
      </c>
      <c r="C1668" s="8" t="str">
        <f>INDEX(Table2[KET],MATCH(ROW()-1,Table2[//]))</f>
        <v>144 pc</v>
      </c>
    </row>
    <row r="1669" spans="1:3">
      <c r="A1669" s="6" t="str">
        <f>INDEX(Table2[NAMA BARANG],MATCH(ROW()-1,Table2[//]))</f>
        <v>PC Magnit XPM-5190-10 Sandal</v>
      </c>
      <c r="B1669" s="7">
        <f>INDEX(Table2[TT],MATCH(ROW()-1,Table2[//]))</f>
        <v>2</v>
      </c>
      <c r="C1669" s="8" t="str">
        <f>INDEX(Table2[KET],MATCH(ROW()-1,Table2[//]))</f>
        <v>96 pc</v>
      </c>
    </row>
    <row r="1670" spans="1:3">
      <c r="A1670" s="6" t="str">
        <f>INDEX(Table2[NAMA BARANG],MATCH(ROW()-1,Table2[//]))</f>
        <v>PC Magnit XU 0030 Call (BLK)</v>
      </c>
      <c r="B1670" s="7">
        <f>INDEX(Table2[TT],MATCH(ROW()-1,Table2[//]))</f>
        <v>75</v>
      </c>
      <c r="C1670" s="8" t="str">
        <f>INDEX(Table2[KET],MATCH(ROW()-1,Table2[//]))</f>
        <v>144 pc</v>
      </c>
    </row>
    <row r="1671" spans="1:3">
      <c r="A1671" s="6" t="str">
        <f>INDEX(Table2[NAMA BARANG],MATCH(ROW()-1,Table2[//]))</f>
        <v>PC Magnit XU 1219 putar</v>
      </c>
      <c r="B1671" s="7">
        <f>INDEX(Table2[TT],MATCH(ROW()-1,Table2[//]))</f>
        <v>8</v>
      </c>
      <c r="C1671" s="8" t="str">
        <f>INDEX(Table2[KET],MATCH(ROW()-1,Table2[//]))</f>
        <v>120 pc</v>
      </c>
    </row>
    <row r="1672" spans="1:3">
      <c r="A1672" s="6" t="str">
        <f>INDEX(Table2[NAMA BARANG],MATCH(ROW()-1,Table2[//]))</f>
        <v>PC Magnit XU 6605 white Board</v>
      </c>
      <c r="B1672" s="7">
        <f>INDEX(Table2[TT],MATCH(ROW()-1,Table2[//]))</f>
        <v>1</v>
      </c>
      <c r="C1672" s="8" t="str">
        <f>INDEX(Table2[KET],MATCH(ROW()-1,Table2[//]))</f>
        <v>120 pc</v>
      </c>
    </row>
    <row r="1673" spans="1:3">
      <c r="A1673" s="6" t="str">
        <f>INDEX(Table2[NAMA BARANG],MATCH(ROW()-1,Table2[//]))</f>
        <v>PC Magnit Z A06 BLK</v>
      </c>
      <c r="B1673" s="7">
        <f>INDEX(Table2[TT],MATCH(ROW()-1,Table2[//]))</f>
        <v>6</v>
      </c>
      <c r="C1673" s="8" t="str">
        <f>INDEX(Table2[KET],MATCH(ROW()-1,Table2[//]))</f>
        <v>48 pc</v>
      </c>
    </row>
    <row r="1674" spans="1:3">
      <c r="A1674" s="6" t="str">
        <f>INDEX(Table2[NAMA BARANG],MATCH(ROW()-1,Table2[//]))</f>
        <v>PC Mainan 8054</v>
      </c>
      <c r="B1674" s="7">
        <f>INDEX(Table2[TT],MATCH(ROW()-1,Table2[//]))</f>
        <v>2</v>
      </c>
      <c r="C1674" s="8" t="str">
        <f>INDEX(Table2[KET],MATCH(ROW()-1,Table2[//]))</f>
        <v>288 pc</v>
      </c>
    </row>
    <row r="1675" spans="1:3">
      <c r="A1675" s="6" t="str">
        <f>INDEX(Table2[NAMA BARANG],MATCH(ROW()-1,Table2[//]))</f>
        <v>PC Metal box A 311 Klg (DS 3914)</v>
      </c>
      <c r="B1675" s="7">
        <f>INDEX(Table2[TT],MATCH(ROW()-1,Table2[//]))</f>
        <v>4</v>
      </c>
      <c r="C1675" s="8" t="str">
        <f>INDEX(Table2[KET],MATCH(ROW()-1,Table2[//]))</f>
        <v>10 ls</v>
      </c>
    </row>
    <row r="1676" spans="1:3">
      <c r="A1676" s="6" t="str">
        <f>INDEX(Table2[NAMA BARANG],MATCH(ROW()-1,Table2[//]))</f>
        <v>PC mika cermin PC 218</v>
      </c>
      <c r="B1676" s="7">
        <f>INDEX(Table2[TT],MATCH(ROW()-1,Table2[//]))</f>
        <v>5</v>
      </c>
      <c r="C1676" s="8" t="str">
        <f>INDEX(Table2[KET],MATCH(ROW()-1,Table2[//]))</f>
        <v>288 pc</v>
      </c>
    </row>
    <row r="1677" spans="1:3">
      <c r="A1677" s="6" t="str">
        <f>INDEX(Table2[NAMA BARANG],MATCH(ROW()-1,Table2[//]))</f>
        <v>PC P A0960 mobil tarik</v>
      </c>
      <c r="B1677" s="7">
        <f>INDEX(Table2[TT],MATCH(ROW()-1,Table2[//]))</f>
        <v>3</v>
      </c>
      <c r="C1677" s="8" t="str">
        <f>INDEX(Table2[KET],MATCH(ROW()-1,Table2[//]))</f>
        <v>96 pc</v>
      </c>
    </row>
    <row r="1678" spans="1:3">
      <c r="A1678" s="6" t="str">
        <f>INDEX(Table2[NAMA BARANG],MATCH(ROW()-1,Table2[//]))</f>
        <v>PC PB 22</v>
      </c>
      <c r="B1678" s="7">
        <f>INDEX(Table2[TT],MATCH(ROW()-1,Table2[//]))</f>
        <v>27</v>
      </c>
      <c r="C1678" s="8" t="str">
        <f>INDEX(Table2[KET],MATCH(ROW()-1,Table2[//]))</f>
        <v>96 pc</v>
      </c>
    </row>
    <row r="1679" spans="1:3">
      <c r="A1679" s="6" t="str">
        <f>INDEX(Table2[NAMA BARANG],MATCH(ROW()-1,Table2[//]))</f>
        <v>PC pkm 8861</v>
      </c>
      <c r="B1679" s="7">
        <f>INDEX(Table2[TT],MATCH(ROW()-1,Table2[//]))</f>
        <v>2</v>
      </c>
      <c r="C1679" s="8">
        <f>INDEX(Table2[KET],MATCH(ROW()-1,Table2[//]))</f>
        <v>0</v>
      </c>
    </row>
    <row r="1680" spans="1:3">
      <c r="A1680" s="6" t="str">
        <f>INDEX(Table2[NAMA BARANG],MATCH(ROW()-1,Table2[//]))</f>
        <v>PC Plst 0093</v>
      </c>
      <c r="B1680" s="7">
        <f>INDEX(Table2[TT],MATCH(ROW()-1,Table2[//]))</f>
        <v>2</v>
      </c>
      <c r="C1680" s="8" t="str">
        <f>INDEX(Table2[KET],MATCH(ROW()-1,Table2[//]))</f>
        <v>192 pc</v>
      </c>
    </row>
    <row r="1681" spans="1:3">
      <c r="A1681" s="6" t="str">
        <f>INDEX(Table2[NAMA BARANG],MATCH(ROW()-1,Table2[//]))</f>
        <v>PC Plst 20107 WB</v>
      </c>
      <c r="B1681" s="7">
        <f>INDEX(Table2[TT],MATCH(ROW()-1,Table2[//]))</f>
        <v>2</v>
      </c>
      <c r="C1681" s="8" t="str">
        <f>INDEX(Table2[KET],MATCH(ROW()-1,Table2[//]))</f>
        <v>96 pc</v>
      </c>
    </row>
    <row r="1682" spans="1:3">
      <c r="A1682" s="6" t="str">
        <f>INDEX(Table2[NAMA BARANG],MATCH(ROW()-1,Table2[//]))</f>
        <v>PC Plst 908 Sailormoon</v>
      </c>
      <c r="B1682" s="7">
        <f>INDEX(Table2[TT],MATCH(ROW()-1,Table2[//]))</f>
        <v>3</v>
      </c>
      <c r="C1682" s="8" t="str">
        <f>INDEX(Table2[KET],MATCH(ROW()-1,Table2[//]))</f>
        <v>24 ls</v>
      </c>
    </row>
    <row r="1683" spans="1:3">
      <c r="A1683" s="6" t="str">
        <f>INDEX(Table2[NAMA BARANG],MATCH(ROW()-1,Table2[//]))</f>
        <v>PC Plst Disney 0093/ SB-36-2 M Mouse</v>
      </c>
      <c r="B1683" s="7">
        <f>INDEX(Table2[TT],MATCH(ROW()-1,Table2[//]))</f>
        <v>3</v>
      </c>
      <c r="C1683" s="8" t="str">
        <f>INDEX(Table2[KET],MATCH(ROW()-1,Table2[//]))</f>
        <v>192 pc</v>
      </c>
    </row>
    <row r="1684" spans="1:3">
      <c r="A1684" s="6" t="str">
        <f>INDEX(Table2[NAMA BARANG],MATCH(ROW()-1,Table2[//]))</f>
        <v>PC Plst HT 1024 minion</v>
      </c>
      <c r="B1684" s="7">
        <f>INDEX(Table2[TT],MATCH(ROW()-1,Table2[//]))</f>
        <v>6</v>
      </c>
      <c r="C1684" s="8" t="str">
        <f>INDEX(Table2[KET],MATCH(ROW()-1,Table2[//]))</f>
        <v>216 pc</v>
      </c>
    </row>
    <row r="1685" spans="1:3">
      <c r="A1685" s="6" t="str">
        <f>INDEX(Table2[NAMA BARANG],MATCH(ROW()-1,Table2[//]))</f>
        <v>PC Plst HT 406</v>
      </c>
      <c r="B1685" s="7">
        <f>INDEX(Table2[TT],MATCH(ROW()-1,Table2[//]))</f>
        <v>7</v>
      </c>
      <c r="C1685" s="8" t="str">
        <f>INDEX(Table2[KET],MATCH(ROW()-1,Table2[//]))</f>
        <v>288 pc</v>
      </c>
    </row>
    <row r="1686" spans="1:3">
      <c r="A1686" s="6" t="str">
        <f>INDEX(Table2[NAMA BARANG],MATCH(ROW()-1,Table2[//]))</f>
        <v>PC Plst HT 408 MM</v>
      </c>
      <c r="B1686" s="7">
        <f>INDEX(Table2[TT],MATCH(ROW()-1,Table2[//]))</f>
        <v>5</v>
      </c>
      <c r="C1686" s="8" t="str">
        <f>INDEX(Table2[KET],MATCH(ROW()-1,Table2[//]))</f>
        <v>144 pc</v>
      </c>
    </row>
    <row r="1687" spans="1:3">
      <c r="A1687" s="6" t="str">
        <f>INDEX(Table2[NAMA BARANG],MATCH(ROW()-1,Table2[//]))</f>
        <v>PC Plst kotak B 1F 1502</v>
      </c>
      <c r="B1687" s="7">
        <f>INDEX(Table2[TT],MATCH(ROW()-1,Table2[//]))</f>
        <v>25</v>
      </c>
      <c r="C1687" s="8" t="str">
        <f>INDEX(Table2[KET],MATCH(ROW()-1,Table2[//]))</f>
        <v>20 ls</v>
      </c>
    </row>
    <row r="1688" spans="1:3">
      <c r="A1688" s="6" t="str">
        <f>INDEX(Table2[NAMA BARANG],MATCH(ROW()-1,Table2[//]))</f>
        <v>PC Plst kotak B 1F 1504</v>
      </c>
      <c r="B1688" s="7">
        <f>INDEX(Table2[TT],MATCH(ROW()-1,Table2[//]))</f>
        <v>20</v>
      </c>
      <c r="C1688" s="8" t="str">
        <f>INDEX(Table2[KET],MATCH(ROW()-1,Table2[//]))</f>
        <v>25 ls</v>
      </c>
    </row>
    <row r="1689" spans="1:3">
      <c r="A1689" s="6" t="str">
        <f>INDEX(Table2[NAMA BARANG],MATCH(ROW()-1,Table2[//]))</f>
        <v>PC Plst PC-102 PB (Princess/ Disney)</v>
      </c>
      <c r="B1689" s="7">
        <f>INDEX(Table2[TT],MATCH(ROW()-1,Table2[//]))</f>
        <v>2</v>
      </c>
      <c r="C1689" s="8" t="str">
        <f>INDEX(Table2[KET],MATCH(ROW()-1,Table2[//]))</f>
        <v>57 ls</v>
      </c>
    </row>
    <row r="1690" spans="1:3">
      <c r="A1690" s="6" t="str">
        <f>INDEX(Table2[NAMA BARANG],MATCH(ROW()-1,Table2[//]))</f>
        <v>PC Plst SH 0121</v>
      </c>
      <c r="B1690" s="7">
        <f>INDEX(Table2[TT],MATCH(ROW()-1,Table2[//]))</f>
        <v>3</v>
      </c>
      <c r="C1690" s="8" t="str">
        <f>INDEX(Table2[KET],MATCH(ROW()-1,Table2[//]))</f>
        <v>96 pc</v>
      </c>
    </row>
    <row r="1691" spans="1:3">
      <c r="A1691" s="6" t="str">
        <f>INDEX(Table2[NAMA BARANG],MATCH(ROW()-1,Table2[//]))</f>
        <v>PC Plst SN 7206</v>
      </c>
      <c r="B1691" s="7">
        <f>INDEX(Table2[TT],MATCH(ROW()-1,Table2[//]))</f>
        <v>5</v>
      </c>
      <c r="C1691" s="8">
        <f>INDEX(Table2[KET],MATCH(ROW()-1,Table2[//]))</f>
        <v>96</v>
      </c>
    </row>
    <row r="1692" spans="1:3">
      <c r="A1692" s="6" t="str">
        <f>INDEX(Table2[NAMA BARANG],MATCH(ROW()-1,Table2[//]))</f>
        <v>PC Plst Topla PBC-05</v>
      </c>
      <c r="B1692" s="7">
        <f>INDEX(Table2[TT],MATCH(ROW()-1,Table2[//]))</f>
        <v>6</v>
      </c>
      <c r="C1692" s="8" t="str">
        <f>INDEX(Table2[KET],MATCH(ROW()-1,Table2[//]))</f>
        <v>20 ls</v>
      </c>
    </row>
    <row r="1693" spans="1:3">
      <c r="A1693" s="6" t="str">
        <f>INDEX(Table2[NAMA BARANG],MATCH(ROW()-1,Table2[//]))</f>
        <v>PC Plst TT 6800-6802 kitty</v>
      </c>
      <c r="B1693" s="7">
        <f>INDEX(Table2[TT],MATCH(ROW()-1,Table2[//]))</f>
        <v>5</v>
      </c>
      <c r="C1693" s="8" t="str">
        <f>INDEX(Table2[KET],MATCH(ROW()-1,Table2[//]))</f>
        <v>96 pc</v>
      </c>
    </row>
    <row r="1694" spans="1:3">
      <c r="A1694" s="6" t="str">
        <f>INDEX(Table2[NAMA BARANG],MATCH(ROW()-1,Table2[//]))</f>
        <v>PC Plst TT 6800-6802 Thomas</v>
      </c>
      <c r="B1694" s="7">
        <f>INDEX(Table2[TT],MATCH(ROW()-1,Table2[//]))</f>
        <v>2</v>
      </c>
      <c r="C1694" s="8" t="str">
        <f>INDEX(Table2[KET],MATCH(ROW()-1,Table2[//]))</f>
        <v>96 pc</v>
      </c>
    </row>
    <row r="1695" spans="1:3">
      <c r="A1695" s="6" t="str">
        <f>INDEX(Table2[NAMA BARANG],MATCH(ROW()-1,Table2[//]))</f>
        <v>PC Plst WB-20108</v>
      </c>
      <c r="B1695" s="7">
        <f>INDEX(Table2[TT],MATCH(ROW()-1,Table2[//]))</f>
        <v>1</v>
      </c>
      <c r="C1695" s="8" t="str">
        <f>INDEX(Table2[KET],MATCH(ROW()-1,Table2[//]))</f>
        <v>96 pc</v>
      </c>
    </row>
    <row r="1696" spans="1:3">
      <c r="A1696" s="6" t="str">
        <f>INDEX(Table2[NAMA BARANG],MATCH(ROW()-1,Table2[//]))</f>
        <v>Pc PS 002</v>
      </c>
      <c r="B1696" s="7">
        <f>INDEX(Table2[TT],MATCH(ROW()-1,Table2[//]))</f>
        <v>13</v>
      </c>
      <c r="C1696" s="8" t="str">
        <f>INDEX(Table2[KET],MATCH(ROW()-1,Table2[//]))</f>
        <v>120 pc</v>
      </c>
    </row>
    <row r="1697" spans="1:3">
      <c r="A1697" s="6" t="str">
        <f>INDEX(Table2[NAMA BARANG],MATCH(ROW()-1,Table2[//]))</f>
        <v>PC r 64</v>
      </c>
      <c r="B1697" s="7">
        <f>INDEX(Table2[TT],MATCH(ROW()-1,Table2[//]))</f>
        <v>4</v>
      </c>
      <c r="C1697" s="8" t="str">
        <f>INDEX(Table2[KET],MATCH(ROW()-1,Table2[//]))</f>
        <v>216 pc</v>
      </c>
    </row>
    <row r="1698" spans="1:3">
      <c r="A1698" s="6" t="str">
        <f>INDEX(Table2[NAMA BARANG],MATCH(ROW()-1,Table2[//]))</f>
        <v>PC Ret 1006</v>
      </c>
      <c r="B1698" s="7">
        <f>INDEX(Table2[TT],MATCH(ROW()-1,Table2[//]))</f>
        <v>15</v>
      </c>
      <c r="C1698" s="8" t="str">
        <f>INDEX(Table2[KET],MATCH(ROW()-1,Table2[//]))</f>
        <v>432 pc</v>
      </c>
    </row>
    <row r="1699" spans="1:3">
      <c r="A1699" s="6" t="str">
        <f>INDEX(Table2[NAMA BARANG],MATCH(ROW()-1,Table2[//]))</f>
        <v>PC Ret 1123</v>
      </c>
      <c r="B1699" s="7">
        <f>INDEX(Table2[TT],MATCH(ROW()-1,Table2[//]))</f>
        <v>1</v>
      </c>
      <c r="C1699" s="8" t="str">
        <f>INDEX(Table2[KET],MATCH(ROW()-1,Table2[//]))</f>
        <v>18 ls</v>
      </c>
    </row>
    <row r="1700" spans="1:3">
      <c r="A1700" s="6" t="str">
        <f>INDEX(Table2[NAMA BARANG],MATCH(ROW()-1,Table2[//]))</f>
        <v>PC Ret 192 coffee</v>
      </c>
      <c r="B1700" s="7">
        <f>INDEX(Table2[TT],MATCH(ROW()-1,Table2[//]))</f>
        <v>2</v>
      </c>
      <c r="C1700" s="8" t="str">
        <f>INDEX(Table2[KET],MATCH(ROW()-1,Table2[//]))</f>
        <v>240 pc</v>
      </c>
    </row>
    <row r="1701" spans="1:3">
      <c r="A1701" s="6" t="str">
        <f>INDEX(Table2[NAMA BARANG],MATCH(ROW()-1,Table2[//]))</f>
        <v>PC Ret 2 oval Burung Hantu</v>
      </c>
      <c r="B1701" s="7">
        <f>INDEX(Table2[TT],MATCH(ROW()-1,Table2[//]))</f>
        <v>1</v>
      </c>
      <c r="C1701" s="8" t="str">
        <f>INDEX(Table2[KET],MATCH(ROW()-1,Table2[//]))</f>
        <v>40 ls</v>
      </c>
    </row>
    <row r="1702" spans="1:3">
      <c r="A1702" s="6" t="str">
        <f>INDEX(Table2[NAMA BARANG],MATCH(ROW()-1,Table2[//]))</f>
        <v>PC Ret 2M 8126A</v>
      </c>
      <c r="B1702" s="7">
        <f>INDEX(Table2[TT],MATCH(ROW()-1,Table2[//]))</f>
        <v>1</v>
      </c>
      <c r="C1702" s="8" t="str">
        <f>INDEX(Table2[KET],MATCH(ROW()-1,Table2[//]))</f>
        <v>168 pc</v>
      </c>
    </row>
    <row r="1703" spans="1:3">
      <c r="A1703" s="6" t="str">
        <f>INDEX(Table2[NAMA BARANG],MATCH(ROW()-1,Table2[//]))</f>
        <v>PC Ret 2T 8850</v>
      </c>
      <c r="B1703" s="7">
        <f>INDEX(Table2[TT],MATCH(ROW()-1,Table2[//]))</f>
        <v>1</v>
      </c>
      <c r="C1703" s="8">
        <f>INDEX(Table2[KET],MATCH(ROW()-1,Table2[//]))</f>
        <v>0</v>
      </c>
    </row>
    <row r="1704" spans="1:3">
      <c r="A1704" s="6" t="str">
        <f>INDEX(Table2[NAMA BARANG],MATCH(ROW()-1,Table2[//]))</f>
        <v>PC Ret 337</v>
      </c>
      <c r="B1704" s="7">
        <f>INDEX(Table2[TT],MATCH(ROW()-1,Table2[//]))</f>
        <v>2</v>
      </c>
      <c r="C1704" s="8">
        <f>INDEX(Table2[KET],MATCH(ROW()-1,Table2[//]))</f>
        <v>0</v>
      </c>
    </row>
    <row r="1705" spans="1:3">
      <c r="A1705" s="6" t="str">
        <f>INDEX(Table2[NAMA BARANG],MATCH(ROW()-1,Table2[//]))</f>
        <v>PC Ret 3478</v>
      </c>
      <c r="B1705" s="7">
        <f>INDEX(Table2[TT],MATCH(ROW()-1,Table2[//]))</f>
        <v>2</v>
      </c>
      <c r="C1705" s="8" t="str">
        <f>INDEX(Table2[KET],MATCH(ROW()-1,Table2[//]))</f>
        <v>1200 pc</v>
      </c>
    </row>
    <row r="1706" spans="1:3">
      <c r="A1706" s="6" t="str">
        <f>INDEX(Table2[NAMA BARANG],MATCH(ROW()-1,Table2[//]))</f>
        <v>PC Ret 385 Imitasi</v>
      </c>
      <c r="B1706" s="7">
        <f>INDEX(Table2[TT],MATCH(ROW()-1,Table2[//]))</f>
        <v>1</v>
      </c>
      <c r="C1706" s="8" t="str">
        <f>INDEX(Table2[KET],MATCH(ROW()-1,Table2[//]))</f>
        <v>27 ls</v>
      </c>
    </row>
    <row r="1707" spans="1:3">
      <c r="A1707" s="6" t="str">
        <f>INDEX(Table2[NAMA BARANG],MATCH(ROW()-1,Table2[//]))</f>
        <v>PC Ret 5080</v>
      </c>
      <c r="B1707" s="7">
        <f>INDEX(Table2[TT],MATCH(ROW()-1,Table2[//]))</f>
        <v>1</v>
      </c>
      <c r="C1707" s="8">
        <f>INDEX(Table2[KET],MATCH(ROW()-1,Table2[//]))</f>
        <v>0</v>
      </c>
    </row>
    <row r="1708" spans="1:3">
      <c r="A1708" s="6" t="str">
        <f>INDEX(Table2[NAMA BARANG],MATCH(ROW()-1,Table2[//]))</f>
        <v>PC Ret 5198</v>
      </c>
      <c r="B1708" s="7">
        <f>INDEX(Table2[TT],MATCH(ROW()-1,Table2[//]))</f>
        <v>4</v>
      </c>
      <c r="C1708" s="8" t="str">
        <f>INDEX(Table2[KET],MATCH(ROW()-1,Table2[//]))</f>
        <v>8 ls</v>
      </c>
    </row>
    <row r="1709" spans="1:3">
      <c r="A1709" s="6" t="str">
        <f>INDEX(Table2[NAMA BARANG],MATCH(ROW()-1,Table2[//]))</f>
        <v>PC Ret 6658</v>
      </c>
      <c r="B1709" s="7">
        <f>INDEX(Table2[TT],MATCH(ROW()-1,Table2[//]))</f>
        <v>2</v>
      </c>
      <c r="C1709" s="8" t="str">
        <f>INDEX(Table2[KET],MATCH(ROW()-1,Table2[//]))</f>
        <v>10 ls</v>
      </c>
    </row>
    <row r="1710" spans="1:3">
      <c r="A1710" s="6" t="str">
        <f>INDEX(Table2[NAMA BARANG],MATCH(ROW()-1,Table2[//]))</f>
        <v>PC Ret 6806 (6813)/ 6808</v>
      </c>
      <c r="B1710" s="7">
        <f>INDEX(Table2[TT],MATCH(ROW()-1,Table2[//]))</f>
        <v>8</v>
      </c>
      <c r="C1710" s="8" t="str">
        <f>INDEX(Table2[KET],MATCH(ROW()-1,Table2[//]))</f>
        <v>20 ls</v>
      </c>
    </row>
    <row r="1711" spans="1:3">
      <c r="A1711" s="6" t="str">
        <f>INDEX(Table2[NAMA BARANG],MATCH(ROW()-1,Table2[//]))</f>
        <v>PC Ret 686</v>
      </c>
      <c r="B1711" s="7">
        <f>INDEX(Table2[TT],MATCH(ROW()-1,Table2[//]))</f>
        <v>2</v>
      </c>
      <c r="C1711" s="8" t="str">
        <f>INDEX(Table2[KET],MATCH(ROW()-1,Table2[//]))</f>
        <v>10 ls</v>
      </c>
    </row>
    <row r="1712" spans="1:3">
      <c r="A1712" s="6" t="str">
        <f>INDEX(Table2[NAMA BARANG],MATCH(ROW()-1,Table2[//]))</f>
        <v>PC Ret 802(2)/ 8031(2)</v>
      </c>
      <c r="B1712" s="7">
        <f>INDEX(Table2[TT],MATCH(ROW()-1,Table2[//]))</f>
        <v>2</v>
      </c>
      <c r="C1712" s="8" t="str">
        <f>INDEX(Table2[KET],MATCH(ROW()-1,Table2[//]))</f>
        <v>18 ls</v>
      </c>
    </row>
    <row r="1713" spans="1:3">
      <c r="A1713" s="6" t="str">
        <f>INDEX(Table2[NAMA BARANG],MATCH(ROW()-1,Table2[//]))</f>
        <v>PC Ret 8155(2)/ Ret 8118 (1)</v>
      </c>
      <c r="B1713" s="7">
        <f>INDEX(Table2[TT],MATCH(ROW()-1,Table2[//]))</f>
        <v>3</v>
      </c>
      <c r="C1713" s="8">
        <f>INDEX(Table2[KET],MATCH(ROW()-1,Table2[//]))</f>
        <v>198</v>
      </c>
    </row>
    <row r="1714" spans="1:3">
      <c r="A1714" s="6" t="str">
        <f>INDEX(Table2[NAMA BARANG],MATCH(ROW()-1,Table2[//]))</f>
        <v xml:space="preserve">PC Ret 8298 </v>
      </c>
      <c r="B1714" s="7">
        <f>INDEX(Table2[TT],MATCH(ROW()-1,Table2[//]))</f>
        <v>1</v>
      </c>
      <c r="C1714" s="8" t="str">
        <f>INDEX(Table2[KET],MATCH(ROW()-1,Table2[//]))</f>
        <v>18 ls</v>
      </c>
    </row>
    <row r="1715" spans="1:3">
      <c r="A1715" s="6" t="str">
        <f>INDEX(Table2[NAMA BARANG],MATCH(ROW()-1,Table2[//]))</f>
        <v>PC Ret 8360</v>
      </c>
      <c r="B1715" s="7">
        <f>INDEX(Table2[TT],MATCH(ROW()-1,Table2[//]))</f>
        <v>1</v>
      </c>
      <c r="C1715" s="8" t="str">
        <f>INDEX(Table2[KET],MATCH(ROW()-1,Table2[//]))</f>
        <v>18 ls</v>
      </c>
    </row>
    <row r="1716" spans="1:3">
      <c r="A1716" s="6" t="str">
        <f>INDEX(Table2[NAMA BARANG],MATCH(ROW()-1,Table2[//]))</f>
        <v>PC Ret 8963</v>
      </c>
      <c r="B1716" s="7">
        <f>INDEX(Table2[TT],MATCH(ROW()-1,Table2[//]))</f>
        <v>1</v>
      </c>
      <c r="C1716" s="8" t="str">
        <f>INDEX(Table2[KET],MATCH(ROW()-1,Table2[//]))</f>
        <v>216 pc</v>
      </c>
    </row>
    <row r="1717" spans="1:3">
      <c r="A1717" s="6" t="str">
        <f>INDEX(Table2[NAMA BARANG],MATCH(ROW()-1,Table2[//]))</f>
        <v>PC Ret 906 (6181)</v>
      </c>
      <c r="B1717" s="7">
        <f>INDEX(Table2[TT],MATCH(ROW()-1,Table2[//]))</f>
        <v>7</v>
      </c>
      <c r="C1717" s="8" t="str">
        <f>INDEX(Table2[KET],MATCH(ROW()-1,Table2[//]))</f>
        <v>20 ls</v>
      </c>
    </row>
    <row r="1718" spans="1:3">
      <c r="A1718" s="6" t="str">
        <f>INDEX(Table2[NAMA BARANG],MATCH(ROW()-1,Table2[//]))</f>
        <v>PC Ret 908</v>
      </c>
      <c r="B1718" s="7">
        <f>INDEX(Table2[TT],MATCH(ROW()-1,Table2[//]))</f>
        <v>17</v>
      </c>
      <c r="C1718" s="8" t="str">
        <f>INDEX(Table2[KET],MATCH(ROW()-1,Table2[//]))</f>
        <v>20 ls</v>
      </c>
    </row>
    <row r="1719" spans="1:3">
      <c r="A1719" s="6" t="str">
        <f>INDEX(Table2[NAMA BARANG],MATCH(ROW()-1,Table2[//]))</f>
        <v>PC Ret 9207 Strong</v>
      </c>
      <c r="B1719" s="7">
        <f>INDEX(Table2[TT],MATCH(ROW()-1,Table2[//]))</f>
        <v>4</v>
      </c>
      <c r="C1719" s="8" t="str">
        <f>INDEX(Table2[KET],MATCH(ROW()-1,Table2[//]))</f>
        <v>20 ls</v>
      </c>
    </row>
    <row r="1720" spans="1:3">
      <c r="A1720" s="6" t="str">
        <f>INDEX(Table2[NAMA BARANG],MATCH(ROW()-1,Table2[//]))</f>
        <v>PC Ret 9308</v>
      </c>
      <c r="B1720" s="7">
        <f>INDEX(Table2[TT],MATCH(ROW()-1,Table2[//]))</f>
        <v>1</v>
      </c>
      <c r="C1720" s="8" t="str">
        <f>INDEX(Table2[KET],MATCH(ROW()-1,Table2[//]))</f>
        <v>15 ls</v>
      </c>
    </row>
    <row r="1721" spans="1:3">
      <c r="A1721" s="6" t="str">
        <f>INDEX(Table2[NAMA BARANG],MATCH(ROW()-1,Table2[//]))</f>
        <v>PC Ret Beile Dog 8881(3)/ 8882 restleting(3)</v>
      </c>
      <c r="B1721" s="7">
        <f>INDEX(Table2[TT],MATCH(ROW()-1,Table2[//]))</f>
        <v>6</v>
      </c>
      <c r="C1721" s="8" t="str">
        <f>INDEX(Table2[KET],MATCH(ROW()-1,Table2[//]))</f>
        <v>20 ls</v>
      </c>
    </row>
    <row r="1722" spans="1:3">
      <c r="A1722" s="6" t="str">
        <f>INDEX(Table2[NAMA BARANG],MATCH(ROW()-1,Table2[//]))</f>
        <v>PC Ret Cool Zone 8848</v>
      </c>
      <c r="B1722" s="7">
        <f>INDEX(Table2[TT],MATCH(ROW()-1,Table2[//]))</f>
        <v>3</v>
      </c>
      <c r="C1722" s="8" t="str">
        <f>INDEX(Table2[KET],MATCH(ROW()-1,Table2[//]))</f>
        <v>16 ls</v>
      </c>
    </row>
    <row r="1723" spans="1:3">
      <c r="A1723" s="6" t="str">
        <f>INDEX(Table2[NAMA BARANG],MATCH(ROW()-1,Table2[//]))</f>
        <v>PC Ret Cool Zone 8848</v>
      </c>
      <c r="B1723" s="7">
        <f>INDEX(Table2[TT],MATCH(ROW()-1,Table2[//]))</f>
        <v>3</v>
      </c>
      <c r="C1723" s="8" t="str">
        <f>INDEX(Table2[KET],MATCH(ROW()-1,Table2[//]))</f>
        <v>16 ls</v>
      </c>
    </row>
    <row r="1724" spans="1:3">
      <c r="A1724" s="6" t="str">
        <f>INDEX(Table2[NAMA BARANG],MATCH(ROW()-1,Table2[//]))</f>
        <v>PC Ret CQ9-052</v>
      </c>
      <c r="B1724" s="7">
        <f>INDEX(Table2[TT],MATCH(ROW()-1,Table2[//]))</f>
        <v>1</v>
      </c>
      <c r="C1724" s="8" t="str">
        <f>INDEX(Table2[KET],MATCH(ROW()-1,Table2[//]))</f>
        <v>198 pc</v>
      </c>
    </row>
    <row r="1725" spans="1:3">
      <c r="A1725" s="6" t="str">
        <f>INDEX(Table2[NAMA BARANG],MATCH(ROW()-1,Table2[//]))</f>
        <v>PC Ret DM 6210</v>
      </c>
      <c r="B1725" s="7">
        <f>INDEX(Table2[TT],MATCH(ROW()-1,Table2[//]))</f>
        <v>1</v>
      </c>
      <c r="C1725" s="8" t="str">
        <f>INDEX(Table2[KET],MATCH(ROW()-1,Table2[//]))</f>
        <v>180 pc</v>
      </c>
    </row>
    <row r="1726" spans="1:3">
      <c r="A1726" s="6" t="str">
        <f>INDEX(Table2[NAMA BARANG],MATCH(ROW()-1,Table2[//]))</f>
        <v>PC Ret Hj D 4167</v>
      </c>
      <c r="B1726" s="7">
        <f>INDEX(Table2[TT],MATCH(ROW()-1,Table2[//]))</f>
        <v>2</v>
      </c>
      <c r="C1726" s="8" t="str">
        <f>INDEX(Table2[KET],MATCH(ROW()-1,Table2[//]))</f>
        <v>192 pc</v>
      </c>
    </row>
    <row r="1727" spans="1:3">
      <c r="A1727" s="6" t="str">
        <f>INDEX(Table2[NAMA BARANG],MATCH(ROW()-1,Table2[//]))</f>
        <v>PC Ret Hj D 4170</v>
      </c>
      <c r="B1727" s="7">
        <f>INDEX(Table2[TT],MATCH(ROW()-1,Table2[//]))</f>
        <v>1</v>
      </c>
      <c r="C1727" s="8">
        <f>INDEX(Table2[KET],MATCH(ROW()-1,Table2[//]))</f>
        <v>0</v>
      </c>
    </row>
    <row r="1728" spans="1:3">
      <c r="A1728" s="6" t="str">
        <f>INDEX(Table2[NAMA BARANG],MATCH(ROW()-1,Table2[//]))</f>
        <v>PC ret imitasi 385</v>
      </c>
      <c r="B1728" s="7">
        <f>INDEX(Table2[TT],MATCH(ROW()-1,Table2[//]))</f>
        <v>2</v>
      </c>
      <c r="C1728" s="8" t="str">
        <f>INDEX(Table2[KET],MATCH(ROW()-1,Table2[//]))</f>
        <v>27 ls</v>
      </c>
    </row>
    <row r="1729" spans="1:3">
      <c r="A1729" s="6" t="str">
        <f>INDEX(Table2[NAMA BARANG],MATCH(ROW()-1,Table2[//]))</f>
        <v>PC Ret Imitasi Disney Mbl/ Ben-10/ Boneka/ Naruto/ Brb/ Strobery/ Spider</v>
      </c>
      <c r="B1729" s="7">
        <f>INDEX(Table2[TT],MATCH(ROW()-1,Table2[//]))</f>
        <v>10</v>
      </c>
      <c r="C1729" s="8" t="str">
        <f>INDEX(Table2[KET],MATCH(ROW()-1,Table2[//]))</f>
        <v>60 ls</v>
      </c>
    </row>
    <row r="1730" spans="1:3">
      <c r="A1730" s="6" t="str">
        <f>INDEX(Table2[NAMA BARANG],MATCH(ROW()-1,Table2[//]))</f>
        <v>PC Ret JX-5626 MM</v>
      </c>
      <c r="B1730" s="7">
        <f>INDEX(Table2[TT],MATCH(ROW()-1,Table2[//]))</f>
        <v>4</v>
      </c>
      <c r="C1730" s="8" t="str">
        <f>INDEX(Table2[KET],MATCH(ROW()-1,Table2[//]))</f>
        <v>360 pc</v>
      </c>
    </row>
    <row r="1731" spans="1:3">
      <c r="A1731" s="6" t="str">
        <f>INDEX(Table2[NAMA BARANG],MATCH(ROW()-1,Table2[//]))</f>
        <v>PC Ret JX-93007</v>
      </c>
      <c r="B1731" s="7">
        <f>INDEX(Table2[TT],MATCH(ROW()-1,Table2[//]))</f>
        <v>1</v>
      </c>
      <c r="C1731" s="8" t="str">
        <f>INDEX(Table2[KET],MATCH(ROW()-1,Table2[//]))</f>
        <v>144 pc</v>
      </c>
    </row>
    <row r="1732" spans="1:3">
      <c r="A1732" s="6" t="str">
        <f>INDEX(Table2[NAMA BARANG],MATCH(ROW()-1,Table2[//]))</f>
        <v>PC Ret Kain 1245 FR(13)/ 3175(1)</v>
      </c>
      <c r="B1732" s="7">
        <f>INDEX(Table2[TT],MATCH(ROW()-1,Table2[//]))</f>
        <v>14</v>
      </c>
      <c r="C1732" s="8" t="str">
        <f>INDEX(Table2[KET],MATCH(ROW()-1,Table2[//]))</f>
        <v>160 pc</v>
      </c>
    </row>
    <row r="1733" spans="1:3">
      <c r="A1733" s="6" t="str">
        <f>INDEX(Table2[NAMA BARANG],MATCH(ROW()-1,Table2[//]))</f>
        <v>PC Ret Kain XD 3308 FR</v>
      </c>
      <c r="B1733" s="7">
        <f>INDEX(Table2[TT],MATCH(ROW()-1,Table2[//]))</f>
        <v>13</v>
      </c>
      <c r="C1733" s="8" t="str">
        <f>INDEX(Table2[KET],MATCH(ROW()-1,Table2[//]))</f>
        <v>160 pc</v>
      </c>
    </row>
    <row r="1734" spans="1:3">
      <c r="A1734" s="6" t="str">
        <f>INDEX(Table2[NAMA BARANG],MATCH(ROW()-1,Table2[//]))</f>
        <v>PC Ret Ky 1114</v>
      </c>
      <c r="B1734" s="7">
        <f>INDEX(Table2[TT],MATCH(ROW()-1,Table2[//]))</f>
        <v>10</v>
      </c>
      <c r="C1734" s="8" t="str">
        <f>INDEX(Table2[KET],MATCH(ROW()-1,Table2[//]))</f>
        <v>144 pc</v>
      </c>
    </row>
    <row r="1735" spans="1:3">
      <c r="A1735" s="6" t="str">
        <f>INDEX(Table2[NAMA BARANG],MATCH(ROW()-1,Table2[//]))</f>
        <v>PC Ret Ky 1123</v>
      </c>
      <c r="B1735" s="7">
        <f>INDEX(Table2[TT],MATCH(ROW()-1,Table2[//]))</f>
        <v>8</v>
      </c>
      <c r="C1735" s="8" t="str">
        <f>INDEX(Table2[KET],MATCH(ROW()-1,Table2[//]))</f>
        <v>144 pc</v>
      </c>
    </row>
    <row r="1736" spans="1:3">
      <c r="A1736" s="6" t="str">
        <f>INDEX(Table2[NAMA BARANG],MATCH(ROW()-1,Table2[//]))</f>
        <v>PC Ret Ky 1186(3)/ 1203(4)</v>
      </c>
      <c r="B1736" s="7">
        <f>INDEX(Table2[TT],MATCH(ROW()-1,Table2[//]))</f>
        <v>7</v>
      </c>
      <c r="C1736" s="8" t="str">
        <f>INDEX(Table2[KET],MATCH(ROW()-1,Table2[//]))</f>
        <v>144 PCS</v>
      </c>
    </row>
    <row r="1737" spans="1:3">
      <c r="A1737" s="6" t="str">
        <f>INDEX(Table2[NAMA BARANG],MATCH(ROW()-1,Table2[//]))</f>
        <v>PC Ret Ky 1192</v>
      </c>
      <c r="B1737" s="7">
        <f>INDEX(Table2[TT],MATCH(ROW()-1,Table2[//]))</f>
        <v>3</v>
      </c>
      <c r="C1737" s="8" t="str">
        <f>INDEX(Table2[KET],MATCH(ROW()-1,Table2[//]))</f>
        <v>144 pc</v>
      </c>
    </row>
    <row r="1738" spans="1:3">
      <c r="A1738" s="6" t="str">
        <f>INDEX(Table2[NAMA BARANG],MATCH(ROW()-1,Table2[//]))</f>
        <v>PC Ret Ky 1194</v>
      </c>
      <c r="B1738" s="7">
        <f>INDEX(Table2[TT],MATCH(ROW()-1,Table2[//]))</f>
        <v>7</v>
      </c>
      <c r="C1738" s="8" t="str">
        <f>INDEX(Table2[KET],MATCH(ROW()-1,Table2[//]))</f>
        <v>144 pc</v>
      </c>
    </row>
    <row r="1739" spans="1:3">
      <c r="A1739" s="6" t="str">
        <f>INDEX(Table2[NAMA BARANG],MATCH(ROW()-1,Table2[//]))</f>
        <v>PC Ret Ky 1196</v>
      </c>
      <c r="B1739" s="7">
        <f>INDEX(Table2[TT],MATCH(ROW()-1,Table2[//]))</f>
        <v>18</v>
      </c>
      <c r="C1739" s="8" t="str">
        <f>INDEX(Table2[KET],MATCH(ROW()-1,Table2[//]))</f>
        <v>144 pc</v>
      </c>
    </row>
    <row r="1740" spans="1:3">
      <c r="A1740" s="6" t="str">
        <f>INDEX(Table2[NAMA BARANG],MATCH(ROW()-1,Table2[//]))</f>
        <v>PC Ret Ky 1202(5)/ 6158(1)</v>
      </c>
      <c r="B1740" s="7">
        <f>INDEX(Table2[TT],MATCH(ROW()-1,Table2[//]))</f>
        <v>6</v>
      </c>
      <c r="C1740" s="8" t="str">
        <f>INDEX(Table2[KET],MATCH(ROW()-1,Table2[//]))</f>
        <v>144 PCS</v>
      </c>
    </row>
    <row r="1741" spans="1:3">
      <c r="A1741" s="6" t="str">
        <f>INDEX(Table2[NAMA BARANG],MATCH(ROW()-1,Table2[//]))</f>
        <v>PC Ret Ky 6159</v>
      </c>
      <c r="B1741" s="7">
        <f>INDEX(Table2[TT],MATCH(ROW()-1,Table2[//]))</f>
        <v>11</v>
      </c>
      <c r="C1741" s="8" t="str">
        <f>INDEX(Table2[KET],MATCH(ROW()-1,Table2[//]))</f>
        <v>144 pc</v>
      </c>
    </row>
    <row r="1742" spans="1:3">
      <c r="A1742" s="6" t="str">
        <f>INDEX(Table2[NAMA BARANG],MATCH(ROW()-1,Table2[//]))</f>
        <v>PC Ret Ky 6173</v>
      </c>
      <c r="B1742" s="7">
        <f>INDEX(Table2[TT],MATCH(ROW()-1,Table2[//]))</f>
        <v>9</v>
      </c>
      <c r="C1742" s="8" t="str">
        <f>INDEX(Table2[KET],MATCH(ROW()-1,Table2[//]))</f>
        <v>144 pc</v>
      </c>
    </row>
    <row r="1743" spans="1:3">
      <c r="A1743" s="6" t="str">
        <f>INDEX(Table2[NAMA BARANG],MATCH(ROW()-1,Table2[//]))</f>
        <v>PC Ret Ky 6186</v>
      </c>
      <c r="B1743" s="7">
        <f>INDEX(Table2[TT],MATCH(ROW()-1,Table2[//]))</f>
        <v>5</v>
      </c>
      <c r="C1743" s="8" t="str">
        <f>INDEX(Table2[KET],MATCH(ROW()-1,Table2[//]))</f>
        <v>144 pc</v>
      </c>
    </row>
    <row r="1744" spans="1:3">
      <c r="A1744" s="6" t="str">
        <f>INDEX(Table2[NAMA BARANG],MATCH(ROW()-1,Table2[//]))</f>
        <v>PC Ret Ky 6197</v>
      </c>
      <c r="B1744" s="7">
        <f>INDEX(Table2[TT],MATCH(ROW()-1,Table2[//]))</f>
        <v>13</v>
      </c>
      <c r="C1744" s="8" t="str">
        <f>INDEX(Table2[KET],MATCH(ROW()-1,Table2[//]))</f>
        <v>144 pc</v>
      </c>
    </row>
    <row r="1745" spans="1:3">
      <c r="A1745" s="6" t="str">
        <f>INDEX(Table2[NAMA BARANG],MATCH(ROW()-1,Table2[//]))</f>
        <v>PC Ret Ky 6203(6)/ 6214(2)</v>
      </c>
      <c r="B1745" s="7">
        <f>INDEX(Table2[TT],MATCH(ROW()-1,Table2[//]))</f>
        <v>8</v>
      </c>
      <c r="C1745" s="8" t="str">
        <f>INDEX(Table2[KET],MATCH(ROW()-1,Table2[//]))</f>
        <v>144 PCS</v>
      </c>
    </row>
    <row r="1746" spans="1:3">
      <c r="A1746" s="6" t="str">
        <f>INDEX(Table2[NAMA BARANG],MATCH(ROW()-1,Table2[//]))</f>
        <v>PC Ret Ky A 2029(4)/ 6201(4)</v>
      </c>
      <c r="B1746" s="7">
        <f>INDEX(Table2[TT],MATCH(ROW()-1,Table2[//]))</f>
        <v>8</v>
      </c>
      <c r="C1746" s="8" t="str">
        <f>INDEX(Table2[KET],MATCH(ROW()-1,Table2[//]))</f>
        <v>144 PCS</v>
      </c>
    </row>
    <row r="1747" spans="1:3">
      <c r="A1747" s="6" t="str">
        <f>INDEX(Table2[NAMA BARANG],MATCH(ROW()-1,Table2[//]))</f>
        <v>PC Ret oval 2 Bunga</v>
      </c>
      <c r="B1747" s="7">
        <f>INDEX(Table2[TT],MATCH(ROW()-1,Table2[//]))</f>
        <v>2</v>
      </c>
      <c r="C1747" s="8" t="str">
        <f>INDEX(Table2[KET],MATCH(ROW()-1,Table2[//]))</f>
        <v>40 ls</v>
      </c>
    </row>
    <row r="1748" spans="1:3">
      <c r="A1748" s="6" t="str">
        <f>INDEX(Table2[NAMA BARANG],MATCH(ROW()-1,Table2[//]))</f>
        <v>PC Ret SF 1508 pita (30)</v>
      </c>
      <c r="B1748" s="7">
        <f>INDEX(Table2[TT],MATCH(ROW()-1,Table2[//]))</f>
        <v>3</v>
      </c>
      <c r="C1748" s="8" t="str">
        <f>INDEX(Table2[KET],MATCH(ROW()-1,Table2[//]))</f>
        <v>270 pc</v>
      </c>
    </row>
    <row r="1749" spans="1:3">
      <c r="A1749" s="6" t="str">
        <f>INDEX(Table2[NAMA BARANG],MATCH(ROW()-1,Table2[//]))</f>
        <v>PC Ret SF 54 77</v>
      </c>
      <c r="B1749" s="7">
        <f>INDEX(Table2[TT],MATCH(ROW()-1,Table2[//]))</f>
        <v>14</v>
      </c>
      <c r="C1749" s="8" t="str">
        <f>INDEX(Table2[KET],MATCH(ROW()-1,Table2[//]))</f>
        <v>100 ls</v>
      </c>
    </row>
    <row r="1750" spans="1:3">
      <c r="A1750" s="6" t="str">
        <f>INDEX(Table2[NAMA BARANG],MATCH(ROW()-1,Table2[//]))</f>
        <v>PC Ret SGp 2</v>
      </c>
      <c r="B1750" s="7">
        <f>INDEX(Table2[TT],MATCH(ROW()-1,Table2[//]))</f>
        <v>2</v>
      </c>
      <c r="C1750" s="8" t="str">
        <f>INDEX(Table2[KET],MATCH(ROW()-1,Table2[//]))</f>
        <v>50 ls</v>
      </c>
    </row>
    <row r="1751" spans="1:3">
      <c r="A1751" s="6" t="str">
        <f>INDEX(Table2[NAMA BARANG],MATCH(ROW()-1,Table2[//]))</f>
        <v>PC Ret SH 7256/ jaring</v>
      </c>
      <c r="B1751" s="7">
        <f>INDEX(Table2[TT],MATCH(ROW()-1,Table2[//]))</f>
        <v>3</v>
      </c>
      <c r="C1751" s="8">
        <f>INDEX(Table2[KET],MATCH(ROW()-1,Table2[//]))</f>
        <v>288</v>
      </c>
    </row>
    <row r="1752" spans="1:3">
      <c r="A1752" s="6" t="str">
        <f>INDEX(Table2[NAMA BARANG],MATCH(ROW()-1,Table2[//]))</f>
        <v>PC Ret Strong moshi</v>
      </c>
      <c r="B1752" s="7">
        <f>INDEX(Table2[TT],MATCH(ROW()-1,Table2[//]))</f>
        <v>1</v>
      </c>
      <c r="C1752" s="8" t="str">
        <f>INDEX(Table2[KET],MATCH(ROW()-1,Table2[//]))</f>
        <v>33 ls</v>
      </c>
    </row>
    <row r="1753" spans="1:3">
      <c r="A1753" s="6" t="str">
        <f>INDEX(Table2[NAMA BARANG],MATCH(ROW()-1,Table2[//]))</f>
        <v>PC Ret TZ 1179</v>
      </c>
      <c r="B1753" s="7">
        <f>INDEX(Table2[TT],MATCH(ROW()-1,Table2[//]))</f>
        <v>2</v>
      </c>
      <c r="C1753" s="8" t="str">
        <f>INDEX(Table2[KET],MATCH(ROW()-1,Table2[//]))</f>
        <v>432 pc</v>
      </c>
    </row>
    <row r="1754" spans="1:3">
      <c r="A1754" s="6" t="str">
        <f>INDEX(Table2[NAMA BARANG],MATCH(ROW()-1,Table2[//]))</f>
        <v>PC Ret Worry WJ-2198</v>
      </c>
      <c r="B1754" s="7">
        <f>INDEX(Table2[TT],MATCH(ROW()-1,Table2[//]))</f>
        <v>4</v>
      </c>
      <c r="C1754" s="8" t="str">
        <f>INDEX(Table2[KET],MATCH(ROW()-1,Table2[//]))</f>
        <v>360 pc</v>
      </c>
    </row>
    <row r="1755" spans="1:3">
      <c r="A1755" s="6" t="str">
        <f>INDEX(Table2[NAMA BARANG],MATCH(ROW()-1,Table2[//]))</f>
        <v>PC Ret XD 3305K</v>
      </c>
      <c r="B1755" s="7">
        <f>INDEX(Table2[TT],MATCH(ROW()-1,Table2[//]))</f>
        <v>4</v>
      </c>
      <c r="C1755" s="8">
        <f>INDEX(Table2[KET],MATCH(ROW()-1,Table2[//]))</f>
        <v>240</v>
      </c>
    </row>
    <row r="1756" spans="1:3">
      <c r="A1756" s="6" t="str">
        <f>INDEX(Table2[NAMA BARANG],MATCH(ROW()-1,Table2[//]))</f>
        <v>PC Ret XS 29N LoL garis black</v>
      </c>
      <c r="B1756" s="7">
        <f>INDEX(Table2[TT],MATCH(ROW()-1,Table2[//]))</f>
        <v>37</v>
      </c>
      <c r="C1756" s="8">
        <f>INDEX(Table2[KET],MATCH(ROW()-1,Table2[//]))</f>
        <v>144</v>
      </c>
    </row>
    <row r="1757" spans="1:3">
      <c r="A1757" s="6" t="str">
        <f>INDEX(Table2[NAMA BARANG],MATCH(ROW()-1,Table2[//]))</f>
        <v>PC Ret Zhili 8952</v>
      </c>
      <c r="B1757" s="7">
        <f>INDEX(Table2[TT],MATCH(ROW()-1,Table2[//]))</f>
        <v>1</v>
      </c>
      <c r="C1757" s="8" t="str">
        <f>INDEX(Table2[KET],MATCH(ROW()-1,Table2[//]))</f>
        <v>216 pc</v>
      </c>
    </row>
    <row r="1758" spans="1:3">
      <c r="A1758" s="6" t="str">
        <f>INDEX(Table2[NAMA BARANG],MATCH(ROW()-1,Table2[//]))</f>
        <v>PC Sandal km 16 Bk</v>
      </c>
      <c r="B1758" s="7">
        <f>INDEX(Table2[TT],MATCH(ROW()-1,Table2[//]))</f>
        <v>2</v>
      </c>
      <c r="C1758" s="8" t="str">
        <f>INDEX(Table2[KET],MATCH(ROW()-1,Table2[//]))</f>
        <v>144 pc</v>
      </c>
    </row>
    <row r="1759" spans="1:3">
      <c r="A1759" s="6" t="str">
        <f>INDEX(Table2[NAMA BARANG],MATCH(ROW()-1,Table2[//]))</f>
        <v>PC Set 8015 (A-008)</v>
      </c>
      <c r="B1759" s="7">
        <f>INDEX(Table2[TT],MATCH(ROW()-1,Table2[//]))</f>
        <v>7</v>
      </c>
      <c r="C1759" s="8" t="str">
        <f>INDEX(Table2[KET],MATCH(ROW()-1,Table2[//]))</f>
        <v>360 pc</v>
      </c>
    </row>
    <row r="1760" spans="1:3">
      <c r="A1760" s="6" t="str">
        <f>INDEX(Table2[NAMA BARANG],MATCH(ROW()-1,Table2[//]))</f>
        <v>PC Spoon M. Mouse</v>
      </c>
      <c r="B1760" s="7">
        <f>INDEX(Table2[TT],MATCH(ROW()-1,Table2[//]))</f>
        <v>14</v>
      </c>
      <c r="C1760" s="8" t="str">
        <f>INDEX(Table2[KET],MATCH(ROW()-1,Table2[//]))</f>
        <v>24 ls</v>
      </c>
    </row>
    <row r="1761" spans="1:3">
      <c r="A1761" s="6" t="str">
        <f>INDEX(Table2[NAMA BARANG],MATCH(ROW()-1,Table2[//]))</f>
        <v>PC Susun Saka 2 susun</v>
      </c>
      <c r="B1761" s="7">
        <f>INDEX(Table2[TT],MATCH(ROW()-1,Table2[//]))</f>
        <v>14</v>
      </c>
      <c r="C1761" s="8" t="str">
        <f>INDEX(Table2[KET],MATCH(ROW()-1,Table2[//]))</f>
        <v>20 ls</v>
      </c>
    </row>
    <row r="1762" spans="1:3">
      <c r="A1762" s="6" t="str">
        <f>INDEX(Table2[NAMA BARANG],MATCH(ROW()-1,Table2[//]))</f>
        <v>PC Susun Sika FIR</v>
      </c>
      <c r="B1762" s="7">
        <f>INDEX(Table2[TT],MATCH(ROW()-1,Table2[//]))</f>
        <v>12</v>
      </c>
      <c r="C1762" s="8" t="str">
        <f>INDEX(Table2[KET],MATCH(ROW()-1,Table2[//]))</f>
        <v>16 ls</v>
      </c>
    </row>
    <row r="1763" spans="1:3">
      <c r="A1763" s="6" t="str">
        <f>INDEX(Table2[NAMA BARANG],MATCH(ROW()-1,Table2[//]))</f>
        <v>PC Tesla TS 777</v>
      </c>
      <c r="B1763" s="7">
        <f>INDEX(Table2[TT],MATCH(ROW()-1,Table2[//]))</f>
        <v>7</v>
      </c>
      <c r="C1763" s="8" t="str">
        <f>INDEX(Table2[KET],MATCH(ROW()-1,Table2[//]))</f>
        <v>24 ls</v>
      </c>
    </row>
    <row r="1764" spans="1:3">
      <c r="A1764" s="6" t="str">
        <f>INDEX(Table2[NAMA BARANG],MATCH(ROW()-1,Table2[//]))</f>
        <v>PC Topla PL 05</v>
      </c>
      <c r="B1764" s="7">
        <f>INDEX(Table2[TT],MATCH(ROW()-1,Table2[//]))</f>
        <v>4</v>
      </c>
      <c r="C1764" s="8" t="str">
        <f>INDEX(Table2[KET],MATCH(ROW()-1,Table2[//]))</f>
        <v>240 ls</v>
      </c>
    </row>
    <row r="1765" spans="1:3">
      <c r="A1765" s="6" t="str">
        <f>INDEX(Table2[NAMA BARANG],MATCH(ROW()-1,Table2[//]))</f>
        <v xml:space="preserve">PC WLT 9905 </v>
      </c>
      <c r="B1765" s="7">
        <f>INDEX(Table2[TT],MATCH(ROW()-1,Table2[//]))</f>
        <v>4</v>
      </c>
      <c r="C1765" s="8" t="str">
        <f>INDEX(Table2[KET],MATCH(ROW()-1,Table2[//]))</f>
        <v>24 ls</v>
      </c>
    </row>
    <row r="1766" spans="1:3">
      <c r="A1766" s="6" t="str">
        <f>INDEX(Table2[NAMA BARANG],MATCH(ROW()-1,Table2[//]))</f>
        <v xml:space="preserve">PC WLT 9906 </v>
      </c>
      <c r="B1766" s="7">
        <f>INDEX(Table2[TT],MATCH(ROW()-1,Table2[//]))</f>
        <v>12</v>
      </c>
      <c r="C1766" s="8" t="str">
        <f>INDEX(Table2[KET],MATCH(ROW()-1,Table2[//]))</f>
        <v>288 pc</v>
      </c>
    </row>
    <row r="1767" spans="1:3">
      <c r="A1767" s="6" t="str">
        <f>INDEX(Table2[NAMA BARANG],MATCH(ROW()-1,Table2[//]))</f>
        <v>PC WLT 9907</v>
      </c>
      <c r="B1767" s="7">
        <f>INDEX(Table2[TT],MATCH(ROW()-1,Table2[//]))</f>
        <v>5</v>
      </c>
      <c r="C1767" s="8" t="str">
        <f>INDEX(Table2[KET],MATCH(ROW()-1,Table2[//]))</f>
        <v>288 pc</v>
      </c>
    </row>
    <row r="1768" spans="1:3">
      <c r="A1768" s="6" t="str">
        <f>INDEX(Table2[NAMA BARANG],MATCH(ROW()-1,Table2[//]))</f>
        <v>PC WLT 9908</v>
      </c>
      <c r="B1768" s="7">
        <f>INDEX(Table2[TT],MATCH(ROW()-1,Table2[//]))</f>
        <v>7</v>
      </c>
      <c r="C1768" s="8" t="str">
        <f>INDEX(Table2[KET],MATCH(ROW()-1,Table2[//]))</f>
        <v>288 pc</v>
      </c>
    </row>
    <row r="1769" spans="1:3">
      <c r="A1769" s="6" t="str">
        <f>INDEX(Table2[NAMA BARANG],MATCH(ROW()-1,Table2[//]))</f>
        <v>PC WLT 9909</v>
      </c>
      <c r="B1769" s="7">
        <f>INDEX(Table2[TT],MATCH(ROW()-1,Table2[//]))</f>
        <v>12</v>
      </c>
      <c r="C1769" s="8" t="str">
        <f>INDEX(Table2[KET],MATCH(ROW()-1,Table2[//]))</f>
        <v>24 ls</v>
      </c>
    </row>
    <row r="1770" spans="1:3">
      <c r="A1770" s="6" t="str">
        <f>INDEX(Table2[NAMA BARANG],MATCH(ROW()-1,Table2[//]))</f>
        <v>PC WLT 9910</v>
      </c>
      <c r="B1770" s="7">
        <f>INDEX(Table2[TT],MATCH(ROW()-1,Table2[//]))</f>
        <v>7</v>
      </c>
      <c r="C1770" s="8" t="str">
        <f>INDEX(Table2[KET],MATCH(ROW()-1,Table2[//]))</f>
        <v>24 ls</v>
      </c>
    </row>
    <row r="1771" spans="1:3">
      <c r="A1771" s="6" t="str">
        <f>INDEX(Table2[NAMA BARANG],MATCH(ROW()-1,Table2[//]))</f>
        <v>PC XM 7222 Hk</v>
      </c>
      <c r="B1771" s="7">
        <f>INDEX(Table2[TT],MATCH(ROW()-1,Table2[//]))</f>
        <v>6</v>
      </c>
      <c r="C1771" s="8" t="str">
        <f>INDEX(Table2[KET],MATCH(ROW()-1,Table2[//]))</f>
        <v>192 pc</v>
      </c>
    </row>
    <row r="1772" spans="1:3">
      <c r="A1772" s="6" t="str">
        <f>INDEX(Table2[NAMA BARANG],MATCH(ROW()-1,Table2[//]))</f>
        <v>PC XM D222 FR</v>
      </c>
      <c r="B1772" s="7">
        <f>INDEX(Table2[TT],MATCH(ROW()-1,Table2[//]))</f>
        <v>6</v>
      </c>
      <c r="C1772" s="8" t="str">
        <f>INDEX(Table2[KET],MATCH(ROW()-1,Table2[//]))</f>
        <v>192 pc</v>
      </c>
    </row>
    <row r="1773" spans="1:3">
      <c r="A1773" s="6" t="str">
        <f>INDEX(Table2[NAMA BARANG],MATCH(ROW()-1,Table2[//]))</f>
        <v>PC/ Stationery set 8801</v>
      </c>
      <c r="B1773" s="7">
        <f>INDEX(Table2[TT],MATCH(ROW()-1,Table2[//]))</f>
        <v>4</v>
      </c>
      <c r="C1773" s="8" t="str">
        <f>INDEX(Table2[KET],MATCH(ROW()-1,Table2[//]))</f>
        <v>480 pc</v>
      </c>
    </row>
    <row r="1774" spans="1:3">
      <c r="A1774" s="6" t="str">
        <f>INDEX(Table2[NAMA BARANG],MATCH(ROW()-1,Table2[//]))</f>
        <v>PC/ Stationery set 8801 kantong blk</v>
      </c>
      <c r="B1774" s="7">
        <f>INDEX(Table2[TT],MATCH(ROW()-1,Table2[//]))</f>
        <v>10</v>
      </c>
      <c r="C1774" s="8" t="str">
        <f>INDEX(Table2[KET],MATCH(ROW()-1,Table2[//]))</f>
        <v>600 pc</v>
      </c>
    </row>
    <row r="1775" spans="1:3">
      <c r="A1775" s="6" t="str">
        <f>INDEX(Table2[NAMA BARANG],MATCH(ROW()-1,Table2[//]))</f>
        <v>PC/ Stationery set 8802</v>
      </c>
      <c r="B1775" s="7">
        <f>INDEX(Table2[TT],MATCH(ROW()-1,Table2[//]))</f>
        <v>3</v>
      </c>
      <c r="C1775" s="8" t="str">
        <f>INDEX(Table2[KET],MATCH(ROW()-1,Table2[//]))</f>
        <v>720 pc</v>
      </c>
    </row>
    <row r="1776" spans="1:3">
      <c r="A1776" s="6" t="str">
        <f>INDEX(Table2[NAMA BARANG],MATCH(ROW()-1,Table2[//]))</f>
        <v>PC/ Stationery Tp set 2233 Blk</v>
      </c>
      <c r="B1776" s="7">
        <f>INDEX(Table2[TT],MATCH(ROW()-1,Table2[//]))</f>
        <v>5</v>
      </c>
      <c r="C1776" s="8" t="str">
        <f>INDEX(Table2[KET],MATCH(ROW()-1,Table2[//]))</f>
        <v>480 pc</v>
      </c>
    </row>
    <row r="1777" spans="1:3">
      <c r="A1777" s="6" t="str">
        <f>INDEX(Table2[NAMA BARANG],MATCH(ROW()-1,Table2[//]))</f>
        <v>Pembatas/ L Leaf Nariko 690</v>
      </c>
      <c r="B1777" s="7">
        <f>INDEX(Table2[TT],MATCH(ROW()-1,Table2[//]))</f>
        <v>10</v>
      </c>
      <c r="C1777" s="8" t="str">
        <f>INDEX(Table2[KET],MATCH(ROW()-1,Table2[//]))</f>
        <v>800 pc</v>
      </c>
    </row>
    <row r="1778" spans="1:3">
      <c r="A1778" s="6" t="str">
        <f>INDEX(Table2[NAMA BARANG],MATCH(ROW()-1,Table2[//]))</f>
        <v>Pen Stand JX 3811</v>
      </c>
      <c r="B1778" s="7">
        <f>INDEX(Table2[TT],MATCH(ROW()-1,Table2[//]))</f>
        <v>1</v>
      </c>
      <c r="C1778" s="8" t="str">
        <f>INDEX(Table2[KET],MATCH(ROW()-1,Table2[//]))</f>
        <v>144 pc</v>
      </c>
    </row>
    <row r="1779" spans="1:3">
      <c r="A1779" s="6" t="str">
        <f>INDEX(Table2[NAMA BARANG],MATCH(ROW()-1,Table2[//]))</f>
        <v>Penghapus W/B 803 B Enter</v>
      </c>
      <c r="B1779" s="7">
        <f>INDEX(Table2[TT],MATCH(ROW()-1,Table2[//]))</f>
        <v>1</v>
      </c>
      <c r="C1779" s="8" t="str">
        <f>INDEX(Table2[KET],MATCH(ROW()-1,Table2[//]))</f>
        <v>48 ls</v>
      </c>
    </row>
    <row r="1780" spans="1:3">
      <c r="A1780" s="6" t="str">
        <f>INDEX(Table2[NAMA BARANG],MATCH(ROW()-1,Table2[//]))</f>
        <v>Penghapus W/B clear besar</v>
      </c>
      <c r="B1780" s="7">
        <f>INDEX(Table2[TT],MATCH(ROW()-1,Table2[//]))</f>
        <v>4</v>
      </c>
      <c r="C1780" s="8" t="str">
        <f>INDEX(Table2[KET],MATCH(ROW()-1,Table2[//]))</f>
        <v>48 ls</v>
      </c>
    </row>
    <row r="1781" spans="1:3">
      <c r="A1781" s="6" t="str">
        <f>INDEX(Table2[NAMA BARANG],MATCH(ROW()-1,Table2[//]))</f>
        <v>Penghapus W/B clear kecil</v>
      </c>
      <c r="B1781" s="7">
        <f>INDEX(Table2[TT],MATCH(ROW()-1,Table2[//]))</f>
        <v>5</v>
      </c>
      <c r="C1781" s="8" t="str">
        <f>INDEX(Table2[KET],MATCH(ROW()-1,Table2[//]))</f>
        <v>60 ls</v>
      </c>
    </row>
    <row r="1782" spans="1:3">
      <c r="A1782" s="6" t="str">
        <f>INDEX(Table2[NAMA BARANG],MATCH(ROW()-1,Table2[//]))</f>
        <v>Penghapus W/B Kenjoy lubang K</v>
      </c>
      <c r="B1782" s="7">
        <f>INDEX(Table2[TT],MATCH(ROW()-1,Table2[//]))</f>
        <v>4</v>
      </c>
      <c r="C1782" s="8" t="str">
        <f>INDEX(Table2[KET],MATCH(ROW()-1,Table2[//]))</f>
        <v>60 ls</v>
      </c>
    </row>
    <row r="1783" spans="1:3">
      <c r="A1783" s="6" t="str">
        <f>INDEX(Table2[NAMA BARANG],MATCH(ROW()-1,Table2[//]))</f>
        <v>Pensil (SBS) 1 Set</v>
      </c>
      <c r="B1783" s="7">
        <f>INDEX(Table2[TT],MATCH(ROW()-1,Table2[//]))</f>
        <v>3</v>
      </c>
      <c r="C1783" s="8" t="str">
        <f>INDEX(Table2[KET],MATCH(ROW()-1,Table2[//]))</f>
        <v>3600pc</v>
      </c>
    </row>
    <row r="1784" spans="1:3">
      <c r="A1784" s="6" t="str">
        <f>INDEX(Table2[NAMA BARANG],MATCH(ROW()-1,Table2[//]))</f>
        <v>Pensil + Kuas Staedler 256-261</v>
      </c>
      <c r="B1784" s="7">
        <f>INDEX(Table2[TT],MATCH(ROW()-1,Table2[//]))</f>
        <v>2</v>
      </c>
      <c r="C1784" s="8" t="str">
        <f>INDEX(Table2[KET],MATCH(ROW()-1,Table2[//]))</f>
        <v>7 1/2 grs</v>
      </c>
    </row>
    <row r="1785" spans="1:3">
      <c r="A1785" s="6" t="str">
        <f>INDEX(Table2[NAMA BARANG],MATCH(ROW()-1,Table2[//]))</f>
        <v>Pensil + Stip 378 mobil (36)</v>
      </c>
      <c r="B1785" s="7">
        <f>INDEX(Table2[TT],MATCH(ROW()-1,Table2[//]))</f>
        <v>2</v>
      </c>
      <c r="C1785" s="8" t="str">
        <f>INDEX(Table2[KET],MATCH(ROW()-1,Table2[//]))</f>
        <v>24 box</v>
      </c>
    </row>
    <row r="1786" spans="1:3">
      <c r="A1786" s="6" t="str">
        <f>INDEX(Table2[NAMA BARANG],MATCH(ROW()-1,Table2[//]))</f>
        <v>Pensil + Stip 5221 Ninja</v>
      </c>
      <c r="B1786" s="7">
        <f>INDEX(Table2[TT],MATCH(ROW()-1,Table2[//]))</f>
        <v>1</v>
      </c>
      <c r="C1786" s="8" t="str">
        <f>INDEX(Table2[KET],MATCH(ROW()-1,Table2[//]))</f>
        <v>20 box</v>
      </c>
    </row>
    <row r="1787" spans="1:3">
      <c r="A1787" s="6" t="str">
        <f>INDEX(Table2[NAMA BARANG],MATCH(ROW()-1,Table2[//]))</f>
        <v>Pensil + Stip 5221 Ninja</v>
      </c>
      <c r="B1787" s="7">
        <f>INDEX(Table2[TT],MATCH(ROW()-1,Table2[//]))</f>
        <v>1</v>
      </c>
      <c r="C1787" s="8" t="str">
        <f>INDEX(Table2[KET],MATCH(ROW()-1,Table2[//]))</f>
        <v>20 box</v>
      </c>
    </row>
    <row r="1788" spans="1:3">
      <c r="A1788" s="6" t="str">
        <f>INDEX(Table2[NAMA BARANG],MATCH(ROW()-1,Table2[//]))</f>
        <v>Pensil + Stip Boneka 5520 (36)</v>
      </c>
      <c r="B1788" s="7">
        <f>INDEX(Table2[TT],MATCH(ROW()-1,Table2[//]))</f>
        <v>1</v>
      </c>
      <c r="C1788" s="8" t="str">
        <f>INDEX(Table2[KET],MATCH(ROW()-1,Table2[//]))</f>
        <v>27 box</v>
      </c>
    </row>
    <row r="1789" spans="1:3">
      <c r="A1789" s="6" t="str">
        <f>INDEX(Table2[NAMA BARANG],MATCH(ROW()-1,Table2[//]))</f>
        <v>Pensil + Stip Klg KB-147 (30)</v>
      </c>
      <c r="B1789" s="7">
        <f>INDEX(Table2[TT],MATCH(ROW()-1,Table2[//]))</f>
        <v>5</v>
      </c>
      <c r="C1789" s="8" t="str">
        <f>INDEX(Table2[KET],MATCH(ROW()-1,Table2[//]))</f>
        <v>96 tabung</v>
      </c>
    </row>
    <row r="1790" spans="1:3">
      <c r="A1790" s="6" t="str">
        <f>INDEX(Table2[NAMA BARANG],MATCH(ROW()-1,Table2[//]))</f>
        <v>Pensil + Stip Klg KB-148</v>
      </c>
      <c r="B1790" s="7">
        <f>INDEX(Table2[TT],MATCH(ROW()-1,Table2[//]))</f>
        <v>4</v>
      </c>
      <c r="C1790" s="8" t="str">
        <f>INDEX(Table2[KET],MATCH(ROW()-1,Table2[//]))</f>
        <v>96 tabung</v>
      </c>
    </row>
    <row r="1791" spans="1:3">
      <c r="A1791" s="6" t="str">
        <f>INDEX(Table2[NAMA BARANG],MATCH(ROW()-1,Table2[//]))</f>
        <v>Pensil + Stip Kodok 033</v>
      </c>
      <c r="B1791" s="7">
        <f>INDEX(Table2[TT],MATCH(ROW()-1,Table2[//]))</f>
        <v>1</v>
      </c>
      <c r="C1791" s="8" t="str">
        <f>INDEX(Table2[KET],MATCH(ROW()-1,Table2[//]))</f>
        <v>19 box</v>
      </c>
    </row>
    <row r="1792" spans="1:3">
      <c r="A1792" s="6" t="str">
        <f>INDEX(Table2[NAMA BARANG],MATCH(ROW()-1,Table2[//]))</f>
        <v>Pensil 2B Fancy (36) 8 Seri</v>
      </c>
      <c r="B1792" s="7">
        <f>INDEX(Table2[TT],MATCH(ROW()-1,Table2[//]))</f>
        <v>1</v>
      </c>
      <c r="C1792" s="8" t="str">
        <f>INDEX(Table2[KET],MATCH(ROW()-1,Table2[//]))</f>
        <v>80 pk</v>
      </c>
    </row>
    <row r="1793" spans="1:3">
      <c r="A1793" s="6" t="str">
        <f>INDEX(Table2[NAMA BARANG],MATCH(ROW()-1,Table2[//]))</f>
        <v>Pensil 2B Fancy Ky FPP50</v>
      </c>
      <c r="B1793" s="7">
        <f>INDEX(Table2[TT],MATCH(ROW()-1,Table2[//]))</f>
        <v>8</v>
      </c>
      <c r="C1793" s="8" t="str">
        <f>INDEX(Table2[KET],MATCH(ROW()-1,Table2[//]))</f>
        <v>60 pot</v>
      </c>
    </row>
    <row r="1794" spans="1:3">
      <c r="A1794" s="6" t="str">
        <f>INDEX(Table2[NAMA BARANG],MATCH(ROW()-1,Table2[//]))</f>
        <v>Pensil 2B Flouren Zendi 288 (36)</v>
      </c>
      <c r="B1794" s="7">
        <f>INDEX(Table2[TT],MATCH(ROW()-1,Table2[//]))</f>
        <v>62</v>
      </c>
      <c r="C1794" s="8" t="str">
        <f>INDEX(Table2[KET],MATCH(ROW()-1,Table2[//]))</f>
        <v>48 box</v>
      </c>
    </row>
    <row r="1795" spans="1:3">
      <c r="A1795" s="6" t="str">
        <f>INDEX(Table2[NAMA BARANG],MATCH(ROW()-1,Table2[//]))</f>
        <v>Pensil 2B Flouren+stip 388(36)</v>
      </c>
      <c r="B1795" s="7">
        <f>INDEX(Table2[TT],MATCH(ROW()-1,Table2[//]))</f>
        <v>50</v>
      </c>
      <c r="C1795" s="8" t="str">
        <f>INDEX(Table2[KET],MATCH(ROW()-1,Table2[//]))</f>
        <v>48 box</v>
      </c>
    </row>
    <row r="1796" spans="1:3">
      <c r="A1796" s="6" t="str">
        <f>INDEX(Table2[NAMA BARANG],MATCH(ROW()-1,Table2[//]))</f>
        <v>Pensil 2B Holoscop</v>
      </c>
      <c r="B1796" s="7">
        <f>INDEX(Table2[TT],MATCH(ROW()-1,Table2[//]))</f>
        <v>4</v>
      </c>
      <c r="C1796" s="8" t="str">
        <f>INDEX(Table2[KET],MATCH(ROW()-1,Table2[//]))</f>
        <v>30 gr</v>
      </c>
    </row>
    <row r="1797" spans="1:3">
      <c r="A1797" s="6" t="str">
        <f>INDEX(Table2[NAMA BARANG],MATCH(ROW()-1,Table2[//]))</f>
        <v>Pensil 6925 A putar</v>
      </c>
      <c r="B1797" s="7">
        <f>INDEX(Table2[TT],MATCH(ROW()-1,Table2[//]))</f>
        <v>2</v>
      </c>
      <c r="C1797" s="8" t="str">
        <f>INDEX(Table2[KET],MATCH(ROW()-1,Table2[//]))</f>
        <v>40 box</v>
      </c>
    </row>
    <row r="1798" spans="1:3">
      <c r="A1798" s="6" t="str">
        <f>INDEX(Table2[NAMA BARANG],MATCH(ROW()-1,Table2[//]))</f>
        <v>Pensil 6925 ATAS</v>
      </c>
      <c r="B1798" s="7">
        <f>INDEX(Table2[TT],MATCH(ROW()-1,Table2[//]))</f>
        <v>36</v>
      </c>
      <c r="C1798" s="8" t="str">
        <f>INDEX(Table2[KET],MATCH(ROW()-1,Table2[//]))</f>
        <v>40 box</v>
      </c>
    </row>
    <row r="1799" spans="1:3">
      <c r="A1799" s="6" t="str">
        <f>INDEX(Table2[NAMA BARANG],MATCH(ROW()-1,Table2[//]))</f>
        <v>Pensil Chung Hwa 2B 6151</v>
      </c>
      <c r="B1799" s="7">
        <f>INDEX(Table2[TT],MATCH(ROW()-1,Table2[//]))</f>
        <v>5</v>
      </c>
      <c r="C1799" s="8" t="str">
        <f>INDEX(Table2[KET],MATCH(ROW()-1,Table2[//]))</f>
        <v>30 grs</v>
      </c>
    </row>
    <row r="1800" spans="1:3">
      <c r="A1800" s="6" t="str">
        <f>INDEX(Table2[NAMA BARANG],MATCH(ROW()-1,Table2[//]))</f>
        <v>Pensil Chung Hwa 6161 2B</v>
      </c>
      <c r="B1800" s="7">
        <f>INDEX(Table2[TT],MATCH(ROW()-1,Table2[//]))</f>
        <v>2</v>
      </c>
      <c r="C1800" s="8" t="str">
        <f>INDEX(Table2[KET],MATCH(ROW()-1,Table2[//]))</f>
        <v>30 gr</v>
      </c>
    </row>
    <row r="1801" spans="1:3">
      <c r="A1801" s="6" t="str">
        <f>INDEX(Table2[NAMA BARANG],MATCH(ROW()-1,Table2[//]))</f>
        <v>Pensil Chung Hwa 8899</v>
      </c>
      <c r="B1801" s="7">
        <f>INDEX(Table2[TT],MATCH(ROW()-1,Table2[//]))</f>
        <v>1</v>
      </c>
      <c r="C1801" s="8" t="str">
        <f>INDEX(Table2[KET],MATCH(ROW()-1,Table2[//]))</f>
        <v>30 gr</v>
      </c>
    </row>
    <row r="1802" spans="1:3">
      <c r="A1802" s="6" t="str">
        <f>INDEX(Table2[NAMA BARANG],MATCH(ROW()-1,Table2[//]))</f>
        <v>Pensil Collen 2B Fancy</v>
      </c>
      <c r="B1802" s="7">
        <f>INDEX(Table2[TT],MATCH(ROW()-1,Table2[//]))</f>
        <v>9</v>
      </c>
      <c r="C1802" s="8" t="str">
        <f>INDEX(Table2[KET],MATCH(ROW()-1,Table2[//]))</f>
        <v>40 box</v>
      </c>
    </row>
    <row r="1803" spans="1:3">
      <c r="A1803" s="6" t="str">
        <f>INDEX(Table2[NAMA BARANG],MATCH(ROW()-1,Table2[//]))</f>
        <v>Pensil Cowry 2B Fancy</v>
      </c>
      <c r="B1803" s="7">
        <f>INDEX(Table2[TT],MATCH(ROW()-1,Table2[//]))</f>
        <v>67</v>
      </c>
      <c r="C1803" s="8" t="str">
        <f>INDEX(Table2[KET],MATCH(ROW()-1,Table2[//]))</f>
        <v>20 gr</v>
      </c>
    </row>
    <row r="1804" spans="1:3">
      <c r="A1804" s="6" t="str">
        <f>INDEX(Table2[NAMA BARANG],MATCH(ROW()-1,Table2[//]))</f>
        <v>Pensil DM 5188</v>
      </c>
      <c r="B1804" s="7">
        <f>INDEX(Table2[TT],MATCH(ROW()-1,Table2[//]))</f>
        <v>45</v>
      </c>
      <c r="C1804" s="8" t="str">
        <f>INDEX(Table2[KET],MATCH(ROW()-1,Table2[//]))</f>
        <v>240 ls</v>
      </c>
    </row>
    <row r="1805" spans="1:3">
      <c r="A1805" s="6" t="str">
        <f>INDEX(Table2[NAMA BARANG],MATCH(ROW()-1,Table2[//]))</f>
        <v>Pensil DM 7812</v>
      </c>
      <c r="B1805" s="7">
        <f>INDEX(Table2[TT],MATCH(ROW()-1,Table2[//]))</f>
        <v>4</v>
      </c>
      <c r="C1805" s="8" t="str">
        <f>INDEX(Table2[KET],MATCH(ROW()-1,Table2[//]))</f>
        <v>10 box</v>
      </c>
    </row>
    <row r="1806" spans="1:3">
      <c r="A1806" s="6" t="str">
        <f>INDEX(Table2[NAMA BARANG],MATCH(ROW()-1,Table2[//]))</f>
        <v>Pensil Fancy 2B Dsy Tp Stip 001</v>
      </c>
      <c r="B1806" s="7">
        <f>INDEX(Table2[TT],MATCH(ROW()-1,Table2[//]))</f>
        <v>18</v>
      </c>
      <c r="C1806" s="8" t="str">
        <f>INDEX(Table2[KET],MATCH(ROW()-1,Table2[//]))</f>
        <v>40 gr</v>
      </c>
    </row>
    <row r="1807" spans="1:3">
      <c r="A1807" s="6" t="str">
        <f>INDEX(Table2[NAMA BARANG],MATCH(ROW()-1,Table2[//]))</f>
        <v>Pensil Fancy lucu (100)</v>
      </c>
      <c r="B1807" s="7">
        <f>INDEX(Table2[TT],MATCH(ROW()-1,Table2[//]))</f>
        <v>36</v>
      </c>
      <c r="C1807" s="8" t="str">
        <f>INDEX(Table2[KET],MATCH(ROW()-1,Table2[//]))</f>
        <v>24 dos</v>
      </c>
    </row>
    <row r="1808" spans="1:3">
      <c r="A1808" s="6" t="str">
        <f>INDEX(Table2[NAMA BARANG],MATCH(ROW()-1,Table2[//]))</f>
        <v>Pensil Grebell paket ujian</v>
      </c>
      <c r="B1808" s="7">
        <f>INDEX(Table2[TT],MATCH(ROW()-1,Table2[//]))</f>
        <v>8</v>
      </c>
      <c r="C1808" s="8" t="str">
        <f>INDEX(Table2[KET],MATCH(ROW()-1,Table2[//]))</f>
        <v>288 set</v>
      </c>
    </row>
    <row r="1809" spans="1:3">
      <c r="A1809" s="6" t="str">
        <f>INDEX(Table2[NAMA BARANG],MATCH(ROW()-1,Table2[//]))</f>
        <v>Pensil HB RT 6 (makro)</v>
      </c>
      <c r="B1809" s="7">
        <f>INDEX(Table2[TT],MATCH(ROW()-1,Table2[//]))</f>
        <v>1</v>
      </c>
      <c r="C1809" s="8" t="str">
        <f>INDEX(Table2[KET],MATCH(ROW()-1,Table2[//]))</f>
        <v>40 dos</v>
      </c>
    </row>
    <row r="1810" spans="1:3">
      <c r="A1810" s="6" t="str">
        <f>INDEX(Table2[NAMA BARANG],MATCH(ROW()-1,Table2[//]))</f>
        <v>Pensil Jumbo + asahan (458)</v>
      </c>
      <c r="B1810" s="7">
        <f>INDEX(Table2[TT],MATCH(ROW()-1,Table2[//]))</f>
        <v>4</v>
      </c>
      <c r="C1810" s="8" t="str">
        <f>INDEX(Table2[KET],MATCH(ROW()-1,Table2[//]))</f>
        <v>50 ls</v>
      </c>
    </row>
    <row r="1811" spans="1:3">
      <c r="A1811" s="6" t="str">
        <f>INDEX(Table2[NAMA BARANG],MATCH(ROW()-1,Table2[//]))</f>
        <v>Pensil Jumbo biasa (1058)</v>
      </c>
      <c r="B1811" s="7">
        <f>INDEX(Table2[TT],MATCH(ROW()-1,Table2[//]))</f>
        <v>10</v>
      </c>
      <c r="C1811" s="8" t="str">
        <f>INDEX(Table2[KET],MATCH(ROW()-1,Table2[//]))</f>
        <v>100 ls</v>
      </c>
    </row>
    <row r="1812" spans="1:3">
      <c r="A1812" s="6" t="str">
        <f>INDEX(Table2[NAMA BARANG],MATCH(ROW()-1,Table2[//]))</f>
        <v>Pensil Kayagi 2022</v>
      </c>
      <c r="B1812" s="7">
        <f>INDEX(Table2[TT],MATCH(ROW()-1,Table2[//]))</f>
        <v>1</v>
      </c>
      <c r="C1812" s="8" t="str">
        <f>INDEX(Table2[KET],MATCH(ROW()-1,Table2[//]))</f>
        <v>30 GRS</v>
      </c>
    </row>
    <row r="1813" spans="1:3">
      <c r="A1813" s="6" t="str">
        <f>INDEX(Table2[NAMA BARANG],MATCH(ROW()-1,Table2[//]))</f>
        <v>Pensil Kayagi 2026</v>
      </c>
      <c r="B1813" s="7">
        <f>INDEX(Table2[TT],MATCH(ROW()-1,Table2[//]))</f>
        <v>1</v>
      </c>
      <c r="C1813" s="8" t="str">
        <f>INDEX(Table2[KET],MATCH(ROW()-1,Table2[//]))</f>
        <v>30 GRS</v>
      </c>
    </row>
    <row r="1814" spans="1:3">
      <c r="A1814" s="6" t="str">
        <f>INDEX(Table2[NAMA BARANG],MATCH(ROW()-1,Table2[//]))</f>
        <v>Pensil Kayagi 3025</v>
      </c>
      <c r="B1814" s="7">
        <f>INDEX(Table2[TT],MATCH(ROW()-1,Table2[//]))</f>
        <v>1</v>
      </c>
      <c r="C1814" s="8" t="str">
        <f>INDEX(Table2[KET],MATCH(ROW()-1,Table2[//]))</f>
        <v>30 GRS</v>
      </c>
    </row>
    <row r="1815" spans="1:3">
      <c r="A1815" s="6" t="str">
        <f>INDEX(Table2[NAMA BARANG],MATCH(ROW()-1,Table2[//]))</f>
        <v>Pensil Kayagi 3039</v>
      </c>
      <c r="B1815" s="7">
        <f>INDEX(Table2[TT],MATCH(ROW()-1,Table2[//]))</f>
        <v>1</v>
      </c>
      <c r="C1815" s="8" t="str">
        <f>INDEX(Table2[KET],MATCH(ROW()-1,Table2[//]))</f>
        <v>30 GRS</v>
      </c>
    </row>
    <row r="1816" spans="1:3">
      <c r="A1816" s="6" t="str">
        <f>INDEX(Table2[NAMA BARANG],MATCH(ROW()-1,Table2[//]))</f>
        <v>Pensil Kayagi 3040</v>
      </c>
      <c r="B1816" s="7">
        <f>INDEX(Table2[TT],MATCH(ROW()-1,Table2[//]))</f>
        <v>1</v>
      </c>
      <c r="C1816" s="8" t="str">
        <f>INDEX(Table2[KET],MATCH(ROW()-1,Table2[//]))</f>
        <v>30 GRS</v>
      </c>
    </row>
    <row r="1817" spans="1:3">
      <c r="A1817" s="6" t="str">
        <f>INDEX(Table2[NAMA BARANG],MATCH(ROW()-1,Table2[//]))</f>
        <v>Pensil Kayagi 3042</v>
      </c>
      <c r="B1817" s="7">
        <f>INDEX(Table2[TT],MATCH(ROW()-1,Table2[//]))</f>
        <v>1</v>
      </c>
      <c r="C1817" s="8" t="str">
        <f>INDEX(Table2[KET],MATCH(ROW()-1,Table2[//]))</f>
        <v>30 GRS</v>
      </c>
    </row>
    <row r="1818" spans="1:3">
      <c r="A1818" s="6" t="str">
        <f>INDEX(Table2[NAMA BARANG],MATCH(ROW()-1,Table2[//]))</f>
        <v>Pensil Kayagi 3050</v>
      </c>
      <c r="B1818" s="7">
        <f>INDEX(Table2[TT],MATCH(ROW()-1,Table2[//]))</f>
        <v>1</v>
      </c>
      <c r="C1818" s="8" t="str">
        <f>INDEX(Table2[KET],MATCH(ROW()-1,Table2[//]))</f>
        <v>30 GRS</v>
      </c>
    </row>
    <row r="1819" spans="1:3">
      <c r="A1819" s="6" t="str">
        <f>INDEX(Table2[NAMA BARANG],MATCH(ROW()-1,Table2[//]))</f>
        <v>Pensil Kayagi 3052</v>
      </c>
      <c r="B1819" s="7">
        <f>INDEX(Table2[TT],MATCH(ROW()-1,Table2[//]))</f>
        <v>1</v>
      </c>
      <c r="C1819" s="8" t="str">
        <f>INDEX(Table2[KET],MATCH(ROW()-1,Table2[//]))</f>
        <v>30 GRS</v>
      </c>
    </row>
    <row r="1820" spans="1:3">
      <c r="A1820" s="6" t="str">
        <f>INDEX(Table2[NAMA BARANG],MATCH(ROW()-1,Table2[//]))</f>
        <v>Pensil Kayagi 3060</v>
      </c>
      <c r="B1820" s="7">
        <f>INDEX(Table2[TT],MATCH(ROW()-1,Table2[//]))</f>
        <v>1</v>
      </c>
      <c r="C1820" s="8" t="str">
        <f>INDEX(Table2[KET],MATCH(ROW()-1,Table2[//]))</f>
        <v>30 GRS</v>
      </c>
    </row>
    <row r="1821" spans="1:3">
      <c r="A1821" s="6" t="str">
        <f>INDEX(Table2[NAMA BARANG],MATCH(ROW()-1,Table2[//]))</f>
        <v>Pensil L Tree S 3061</v>
      </c>
      <c r="B1821" s="7">
        <f>INDEX(Table2[TT],MATCH(ROW()-1,Table2[//]))</f>
        <v>3</v>
      </c>
      <c r="C1821" s="8" t="str">
        <f>INDEX(Table2[KET],MATCH(ROW()-1,Table2[//]))</f>
        <v>40 box</v>
      </c>
    </row>
    <row r="1822" spans="1:3">
      <c r="A1822" s="6" t="str">
        <f>INDEX(Table2[NAMA BARANG],MATCH(ROW()-1,Table2[//]))</f>
        <v>Pensil L Tree S 3062</v>
      </c>
      <c r="B1822" s="7">
        <f>INDEX(Table2[TT],MATCH(ROW()-1,Table2[//]))</f>
        <v>3</v>
      </c>
      <c r="C1822" s="8" t="str">
        <f>INDEX(Table2[KET],MATCH(ROW()-1,Table2[//]))</f>
        <v>40 box</v>
      </c>
    </row>
    <row r="1823" spans="1:3">
      <c r="A1823" s="6" t="str">
        <f>INDEX(Table2[NAMA BARANG],MATCH(ROW()-1,Table2[//]))</f>
        <v>Pensil metalik white word</v>
      </c>
      <c r="B1823" s="7">
        <f>INDEX(Table2[TT],MATCH(ROW()-1,Table2[//]))</f>
        <v>2</v>
      </c>
      <c r="C1823" s="8" t="str">
        <f>INDEX(Table2[KET],MATCH(ROW()-1,Table2[//]))</f>
        <v>240 ls</v>
      </c>
    </row>
    <row r="1824" spans="1:3">
      <c r="A1824" s="6" t="str">
        <f>INDEX(Table2[NAMA BARANG],MATCH(ROW()-1,Table2[//]))</f>
        <v>Pensil PF 3060</v>
      </c>
      <c r="B1824" s="7">
        <f>INDEX(Table2[TT],MATCH(ROW()-1,Table2[//]))</f>
        <v>1</v>
      </c>
      <c r="C1824" s="8" t="str">
        <f>INDEX(Table2[KET],MATCH(ROW()-1,Table2[//]))</f>
        <v>30 GRS</v>
      </c>
    </row>
    <row r="1825" spans="1:3">
      <c r="A1825" s="6" t="str">
        <f>INDEX(Table2[NAMA BARANG],MATCH(ROW()-1,Table2[//]))</f>
        <v>Pensil PF 3062</v>
      </c>
      <c r="B1825" s="7">
        <f>INDEX(Table2[TT],MATCH(ROW()-1,Table2[//]))</f>
        <v>1</v>
      </c>
      <c r="C1825" s="8" t="str">
        <f>INDEX(Table2[KET],MATCH(ROW()-1,Table2[//]))</f>
        <v>30 GRS</v>
      </c>
    </row>
    <row r="1826" spans="1:3">
      <c r="A1826" s="6" t="str">
        <f>INDEX(Table2[NAMA BARANG],MATCH(ROW()-1,Table2[//]))</f>
        <v>Pensil PF 3065</v>
      </c>
      <c r="B1826" s="7">
        <f>INDEX(Table2[TT],MATCH(ROW()-1,Table2[//]))</f>
        <v>1</v>
      </c>
      <c r="C1826" s="8" t="str">
        <f>INDEX(Table2[KET],MATCH(ROW()-1,Table2[//]))</f>
        <v>30 GRS</v>
      </c>
    </row>
    <row r="1827" spans="1:3">
      <c r="A1827" s="6" t="str">
        <f>INDEX(Table2[NAMA BARANG],MATCH(ROW()-1,Table2[//]))</f>
        <v>Pensil TF 77 S depan kantor</v>
      </c>
      <c r="B1827" s="7">
        <f>INDEX(Table2[TT],MATCH(ROW()-1,Table2[//]))</f>
        <v>8</v>
      </c>
      <c r="C1827" s="8" t="str">
        <f>INDEX(Table2[KET],MATCH(ROW()-1,Table2[//]))</f>
        <v>20 gr</v>
      </c>
    </row>
    <row r="1828" spans="1:3">
      <c r="A1828" s="6" t="str">
        <f>INDEX(Table2[NAMA BARANG],MATCH(ROW()-1,Table2[//]))</f>
        <v>Pensil TF 88 S</v>
      </c>
      <c r="B1828" s="7">
        <f>INDEX(Table2[TT],MATCH(ROW()-1,Table2[//]))</f>
        <v>112</v>
      </c>
      <c r="C1828" s="8" t="str">
        <f>INDEX(Table2[KET],MATCH(ROW()-1,Table2[//]))</f>
        <v>20 gr</v>
      </c>
    </row>
    <row r="1829" spans="1:3">
      <c r="A1829" s="6" t="str">
        <f>INDEX(Table2[NAMA BARANG],MATCH(ROW()-1,Table2[//]))</f>
        <v>Pensil TF 888</v>
      </c>
      <c r="B1829" s="7">
        <f>INDEX(Table2[TT],MATCH(ROW()-1,Table2[//]))</f>
        <v>1</v>
      </c>
      <c r="C1829" s="8" t="str">
        <f>INDEX(Table2[KET],MATCH(ROW()-1,Table2[//]))</f>
        <v>20 gr</v>
      </c>
    </row>
    <row r="1830" spans="1:3">
      <c r="A1830" s="6" t="str">
        <f>INDEX(Table2[NAMA BARANG],MATCH(ROW()-1,Table2[//]))</f>
        <v>Pensil TF 99 S</v>
      </c>
      <c r="B1830" s="7">
        <f>INDEX(Table2[TT],MATCH(ROW()-1,Table2[//]))</f>
        <v>59</v>
      </c>
      <c r="C1830" s="8" t="str">
        <f>INDEX(Table2[KET],MATCH(ROW()-1,Table2[//]))</f>
        <v>20 gr</v>
      </c>
    </row>
    <row r="1831" spans="1:3">
      <c r="A1831" s="6" t="str">
        <f>INDEX(Table2[NAMA BARANG],MATCH(ROW()-1,Table2[//]))</f>
        <v>Pensil TZ Pc LE</v>
      </c>
      <c r="B1831" s="7">
        <f>INDEX(Table2[TT],MATCH(ROW()-1,Table2[//]))</f>
        <v>5</v>
      </c>
      <c r="C1831" s="8" t="str">
        <f>INDEX(Table2[KET],MATCH(ROW()-1,Table2[//]))</f>
        <v>60 box</v>
      </c>
    </row>
    <row r="1832" spans="1:3">
      <c r="A1832" s="6" t="str">
        <f>INDEX(Table2[NAMA BARANG],MATCH(ROW()-1,Table2[//]))</f>
        <v>Pensil Unicorn P588 (50)</v>
      </c>
      <c r="B1832" s="7">
        <f>INDEX(Table2[TT],MATCH(ROW()-1,Table2[//]))</f>
        <v>8</v>
      </c>
      <c r="C1832" s="8" t="str">
        <f>INDEX(Table2[KET],MATCH(ROW()-1,Table2[//]))</f>
        <v>72 box</v>
      </c>
    </row>
    <row r="1833" spans="1:3">
      <c r="A1833" s="6" t="str">
        <f>INDEX(Table2[NAMA BARANG],MATCH(ROW()-1,Table2[//]))</f>
        <v>Pensil Venox (Bensia) (100)</v>
      </c>
      <c r="B1833" s="7">
        <f>INDEX(Table2[TT],MATCH(ROW()-1,Table2[//]))</f>
        <v>93</v>
      </c>
      <c r="C1833" s="8" t="str">
        <f>INDEX(Table2[KET],MATCH(ROW()-1,Table2[//]))</f>
        <v>32 box</v>
      </c>
    </row>
    <row r="1834" spans="1:3">
      <c r="A1834" s="6" t="str">
        <f>INDEX(Table2[NAMA BARANG],MATCH(ROW()-1,Table2[//]))</f>
        <v>Pensil warna 12w pjg Zoo</v>
      </c>
      <c r="B1834" s="7">
        <f>INDEX(Table2[TT],MATCH(ROW()-1,Table2[//]))</f>
        <v>24</v>
      </c>
      <c r="C1834" s="8" t="str">
        <f>INDEX(Table2[KET],MATCH(ROW()-1,Table2[//]))</f>
        <v>240 pc</v>
      </c>
    </row>
    <row r="1835" spans="1:3">
      <c r="A1835" s="6" t="str">
        <f>INDEX(Table2[NAMA BARANG],MATCH(ROW()-1,Table2[//]))</f>
        <v>Pensil XD 2071 (40)</v>
      </c>
      <c r="B1835" s="7">
        <f>INDEX(Table2[TT],MATCH(ROW()-1,Table2[//]))</f>
        <v>6</v>
      </c>
      <c r="C1835" s="8" t="str">
        <f>INDEX(Table2[KET],MATCH(ROW()-1,Table2[//]))</f>
        <v>40 box</v>
      </c>
    </row>
    <row r="1836" spans="1:3">
      <c r="A1836" s="6" t="str">
        <f>INDEX(Table2[NAMA BARANG],MATCH(ROW()-1,Table2[//]))</f>
        <v>Pensil Zhong Hwa 69 2B</v>
      </c>
      <c r="B1836" s="7">
        <f>INDEX(Table2[TT],MATCH(ROW()-1,Table2[//]))</f>
        <v>1</v>
      </c>
      <c r="C1836" s="8" t="str">
        <f>INDEX(Table2[KET],MATCH(ROW()-1,Table2[//]))</f>
        <v>10 box</v>
      </c>
    </row>
    <row r="1837" spans="1:3">
      <c r="A1837" s="6" t="str">
        <f>INDEX(Table2[NAMA BARANG],MATCH(ROW()-1,Table2[//]))</f>
        <v>Pensil Zhong hwa M/B kecil 120</v>
      </c>
      <c r="B1837" s="7">
        <f>INDEX(Table2[TT],MATCH(ROW()-1,Table2[//]))</f>
        <v>4</v>
      </c>
      <c r="C1837" s="8" t="str">
        <f>INDEX(Table2[KET],MATCH(ROW()-1,Table2[//]))</f>
        <v>30 grs</v>
      </c>
    </row>
    <row r="1838" spans="1:3">
      <c r="A1838" s="6" t="str">
        <f>INDEX(Table2[NAMA BARANG],MATCH(ROW()-1,Table2[//]))</f>
        <v>Pianika altos kain B</v>
      </c>
      <c r="B1838" s="7">
        <f>INDEX(Table2[TT],MATCH(ROW()-1,Table2[//]))</f>
        <v>4</v>
      </c>
      <c r="C1838" s="8" t="str">
        <f>INDEX(Table2[KET],MATCH(ROW()-1,Table2[//]))</f>
        <v>12 pc</v>
      </c>
    </row>
    <row r="1839" spans="1:3">
      <c r="A1839" s="6" t="str">
        <f>INDEX(Table2[NAMA BARANG],MATCH(ROW()-1,Table2[//]))</f>
        <v>Pianika brother B</v>
      </c>
      <c r="B1839" s="7">
        <f>INDEX(Table2[TT],MATCH(ROW()-1,Table2[//]))</f>
        <v>34</v>
      </c>
      <c r="C1839" s="8" t="str">
        <f>INDEX(Table2[KET],MATCH(ROW()-1,Table2[//]))</f>
        <v>12 PCS</v>
      </c>
    </row>
    <row r="1840" spans="1:3">
      <c r="A1840" s="6" t="str">
        <f>INDEX(Table2[NAMA BARANG],MATCH(ROW()-1,Table2[//]))</f>
        <v>Pianika Brother P</v>
      </c>
      <c r="B1840" s="7">
        <f>INDEX(Table2[TT],MATCH(ROW()-1,Table2[//]))</f>
        <v>14</v>
      </c>
      <c r="C1840" s="8" t="str">
        <f>INDEX(Table2[KET],MATCH(ROW()-1,Table2[//]))</f>
        <v>12 PCS</v>
      </c>
    </row>
    <row r="1841" spans="1:3">
      <c r="A1841" s="6" t="str">
        <f>INDEX(Table2[NAMA BARANG],MATCH(ROW()-1,Table2[//]))</f>
        <v>Piring Cat air 003 besar Katak</v>
      </c>
      <c r="B1841" s="7">
        <f>INDEX(Table2[TT],MATCH(ROW()-1,Table2[//]))</f>
        <v>4</v>
      </c>
      <c r="C1841" s="8" t="str">
        <f>INDEX(Table2[KET],MATCH(ROW()-1,Table2[//]))</f>
        <v>48 ls</v>
      </c>
    </row>
    <row r="1842" spans="1:3">
      <c r="A1842" s="6" t="str">
        <f>INDEX(Table2[NAMA BARANG],MATCH(ROW()-1,Table2[//]))</f>
        <v>Piring Cat air 005 Sdg Kumbang</v>
      </c>
      <c r="B1842" s="7">
        <f>INDEX(Table2[TT],MATCH(ROW()-1,Table2[//]))</f>
        <v>4</v>
      </c>
      <c r="C1842" s="8" t="str">
        <f>INDEX(Table2[KET],MATCH(ROW()-1,Table2[//]))</f>
        <v>48 ls</v>
      </c>
    </row>
    <row r="1843" spans="1:3">
      <c r="A1843" s="6" t="str">
        <f>INDEX(Table2[NAMA BARANG],MATCH(ROW()-1,Table2[//]))</f>
        <v>Piring Cat air 006 B Kumbang</v>
      </c>
      <c r="B1843" s="7">
        <f>INDEX(Table2[TT],MATCH(ROW()-1,Table2[//]))</f>
        <v>7</v>
      </c>
      <c r="C1843" s="8" t="str">
        <f>INDEX(Table2[KET],MATCH(ROW()-1,Table2[//]))</f>
        <v>48 ls</v>
      </c>
    </row>
    <row r="1844" spans="1:3">
      <c r="A1844" s="6" t="str">
        <f>INDEX(Table2[NAMA BARANG],MATCH(ROW()-1,Table2[//]))</f>
        <v>Piring Cat air 009 B Boneka</v>
      </c>
      <c r="B1844" s="7">
        <f>INDEX(Table2[TT],MATCH(ROW()-1,Table2[//]))</f>
        <v>14</v>
      </c>
      <c r="C1844" s="8" t="str">
        <f>INDEX(Table2[KET],MATCH(ROW()-1,Table2[//]))</f>
        <v>48 ls</v>
      </c>
    </row>
    <row r="1845" spans="1:3">
      <c r="A1845" s="6" t="str">
        <f>INDEX(Table2[NAMA BARANG],MATCH(ROW()-1,Table2[//]))</f>
        <v>Piring Cat air Bunga</v>
      </c>
      <c r="B1845" s="7">
        <f>INDEX(Table2[TT],MATCH(ROW()-1,Table2[//]))</f>
        <v>2</v>
      </c>
      <c r="C1845" s="8" t="str">
        <f>INDEX(Table2[KET],MATCH(ROW()-1,Table2[//]))</f>
        <v>60 ls</v>
      </c>
    </row>
    <row r="1846" spans="1:3">
      <c r="A1846" s="6" t="str">
        <f>INDEX(Table2[NAMA BARANG],MATCH(ROW()-1,Table2[//]))</f>
        <v>Piring cat air Nakoya 108</v>
      </c>
      <c r="B1846" s="7">
        <f>INDEX(Table2[TT],MATCH(ROW()-1,Table2[//]))</f>
        <v>1</v>
      </c>
      <c r="C1846" s="8" t="str">
        <f>INDEX(Table2[KET],MATCH(ROW()-1,Table2[//]))</f>
        <v>24 ls</v>
      </c>
    </row>
    <row r="1847" spans="1:3">
      <c r="A1847" s="6" t="str">
        <f>INDEX(Table2[NAMA BARANG],MATCH(ROW()-1,Table2[//]))</f>
        <v>Piring Cat air segi (L Ku)</v>
      </c>
      <c r="B1847" s="7">
        <f>INDEX(Table2[TT],MATCH(ROW()-1,Table2[//]))</f>
        <v>2</v>
      </c>
      <c r="C1847" s="8" t="str">
        <f>INDEX(Table2[KET],MATCH(ROW()-1,Table2[//]))</f>
        <v>72 ls</v>
      </c>
    </row>
    <row r="1848" spans="1:3">
      <c r="A1848" s="6" t="str">
        <f>INDEX(Table2[NAMA BARANG],MATCH(ROW()-1,Table2[//]))</f>
        <v>Piring Cat air segi (L Ku)</v>
      </c>
      <c r="B1848" s="7">
        <f>INDEX(Table2[TT],MATCH(ROW()-1,Table2[//]))</f>
        <v>20</v>
      </c>
      <c r="C1848" s="8" t="str">
        <f>INDEX(Table2[KET],MATCH(ROW()-1,Table2[//]))</f>
        <v>72 ls</v>
      </c>
    </row>
    <row r="1849" spans="1:3">
      <c r="A1849" s="6" t="str">
        <f>INDEX(Table2[NAMA BARANG],MATCH(ROW()-1,Table2[//]))</f>
        <v>Pisau ukir 4 pc</v>
      </c>
      <c r="B1849" s="7">
        <f>INDEX(Table2[TT],MATCH(ROW()-1,Table2[//]))</f>
        <v>1</v>
      </c>
      <c r="C1849" s="8" t="str">
        <f>INDEX(Table2[KET],MATCH(ROW()-1,Table2[//]))</f>
        <v>360 pc</v>
      </c>
    </row>
    <row r="1850" spans="1:3">
      <c r="A1850" s="6" t="str">
        <f>INDEX(Table2[NAMA BARANG],MATCH(ROW()-1,Table2[//]))</f>
        <v>Pita 18 polos motif</v>
      </c>
      <c r="B1850" s="7">
        <f>INDEX(Table2[TT],MATCH(ROW()-1,Table2[//]))</f>
        <v>4</v>
      </c>
      <c r="C1850" s="8">
        <f>INDEX(Table2[KET],MATCH(ROW()-1,Table2[//]))</f>
        <v>2400</v>
      </c>
    </row>
    <row r="1851" spans="1:3">
      <c r="A1851" s="6" t="str">
        <f>INDEX(Table2[NAMA BARANG],MATCH(ROW()-1,Table2[//]))</f>
        <v>Pita 18 renda motif</v>
      </c>
      <c r="B1851" s="7">
        <f>INDEX(Table2[TT],MATCH(ROW()-1,Table2[//]))</f>
        <v>6</v>
      </c>
      <c r="C1851" s="8">
        <f>INDEX(Table2[KET],MATCH(ROW()-1,Table2[//]))</f>
        <v>2400</v>
      </c>
    </row>
    <row r="1852" spans="1:3">
      <c r="A1852" s="6" t="str">
        <f>INDEX(Table2[NAMA BARANG],MATCH(ROW()-1,Table2[//]))</f>
        <v>Pita 30 Renda motif</v>
      </c>
      <c r="B1852" s="7">
        <f>INDEX(Table2[TT],MATCH(ROW()-1,Table2[//]))</f>
        <v>1</v>
      </c>
      <c r="C1852" s="8">
        <f>INDEX(Table2[KET],MATCH(ROW()-1,Table2[//]))</f>
        <v>1200</v>
      </c>
    </row>
    <row r="1853" spans="1:3">
      <c r="A1853" s="6" t="str">
        <f>INDEX(Table2[NAMA BARANG],MATCH(ROW()-1,Table2[//]))</f>
        <v>Pita gold 1cm-19/ gold glitter</v>
      </c>
      <c r="B1853" s="7">
        <f>INDEX(Table2[TT],MATCH(ROW()-1,Table2[//]))</f>
        <v>4</v>
      </c>
      <c r="C1853" s="8">
        <f>INDEX(Table2[KET],MATCH(ROW()-1,Table2[//]))</f>
        <v>120</v>
      </c>
    </row>
    <row r="1854" spans="1:3">
      <c r="A1854" s="6" t="str">
        <f>INDEX(Table2[NAMA BARANG],MATCH(ROW()-1,Table2[//]))</f>
        <v>Pita gold 1cm-19/ silver glitter</v>
      </c>
      <c r="B1854" s="7">
        <f>INDEX(Table2[TT],MATCH(ROW()-1,Table2[//]))</f>
        <v>2</v>
      </c>
      <c r="C1854" s="8">
        <f>INDEX(Table2[KET],MATCH(ROW()-1,Table2[//]))</f>
        <v>120</v>
      </c>
    </row>
    <row r="1855" spans="1:3">
      <c r="A1855" s="6" t="str">
        <f>INDEX(Table2[NAMA BARANG],MATCH(ROW()-1,Table2[//]))</f>
        <v>Pita gold 2cm-20/ gold glitter</v>
      </c>
      <c r="B1855" s="7">
        <f>INDEX(Table2[TT],MATCH(ROW()-1,Table2[//]))</f>
        <v>4</v>
      </c>
      <c r="C1855" s="8" t="str">
        <f>INDEX(Table2[KET],MATCH(ROW()-1,Table2[//]))</f>
        <v>60 SLOP</v>
      </c>
    </row>
    <row r="1856" spans="1:3">
      <c r="A1856" s="6" t="str">
        <f>INDEX(Table2[NAMA BARANG],MATCH(ROW()-1,Table2[//]))</f>
        <v>Pita gold 2cm-20/ silver glitter</v>
      </c>
      <c r="B1856" s="7">
        <f>INDEX(Table2[TT],MATCH(ROW()-1,Table2[//]))</f>
        <v>2</v>
      </c>
      <c r="C1856" s="8" t="str">
        <f>INDEX(Table2[KET],MATCH(ROW()-1,Table2[//]))</f>
        <v>60 SLOP</v>
      </c>
    </row>
    <row r="1857" spans="1:3">
      <c r="A1857" s="6" t="str">
        <f>INDEX(Table2[NAMA BARANG],MATCH(ROW()-1,Table2[//]))</f>
        <v>Pita jepang motif</v>
      </c>
      <c r="B1857" s="7">
        <f>INDEX(Table2[TT],MATCH(ROW()-1,Table2[//]))</f>
        <v>11</v>
      </c>
      <c r="C1857" s="8">
        <f>INDEX(Table2[KET],MATCH(ROW()-1,Table2[//]))</f>
        <v>40</v>
      </c>
    </row>
    <row r="1858" spans="1:3">
      <c r="A1858" s="6" t="str">
        <f>INDEX(Table2[NAMA BARANG],MATCH(ROW()-1,Table2[//]))</f>
        <v>Pita jepang polos B</v>
      </c>
      <c r="B1858" s="7">
        <f>INDEX(Table2[TT],MATCH(ROW()-1,Table2[//]))</f>
        <v>14</v>
      </c>
      <c r="C1858" s="8">
        <f>INDEX(Table2[KET],MATCH(ROW()-1,Table2[//]))</f>
        <v>40</v>
      </c>
    </row>
    <row r="1859" spans="1:3">
      <c r="A1859" s="6" t="str">
        <f>INDEX(Table2[NAMA BARANG],MATCH(ROW()-1,Table2[//]))</f>
        <v>Pita kado LS 30-1</v>
      </c>
      <c r="B1859" s="7">
        <f>INDEX(Table2[TT],MATCH(ROW()-1,Table2[//]))</f>
        <v>2</v>
      </c>
      <c r="C1859" s="8">
        <f>INDEX(Table2[KET],MATCH(ROW()-1,Table2[//]))</f>
        <v>1500</v>
      </c>
    </row>
    <row r="1860" spans="1:3">
      <c r="A1860" s="6" t="str">
        <f>INDEX(Table2[NAMA BARANG],MATCH(ROW()-1,Table2[//]))</f>
        <v>Pita tarik 18 renda motif</v>
      </c>
      <c r="B1860" s="7">
        <f>INDEX(Table2[TT],MATCH(ROW()-1,Table2[//]))</f>
        <v>5</v>
      </c>
      <c r="C1860" s="8">
        <f>INDEX(Table2[KET],MATCH(ROW()-1,Table2[//]))</f>
        <v>2400</v>
      </c>
    </row>
    <row r="1861" spans="1:3">
      <c r="A1861" s="6" t="str">
        <f>INDEX(Table2[NAMA BARANG],MATCH(ROW()-1,Table2[//]))</f>
        <v>Pita tarik 23 list gold</v>
      </c>
      <c r="B1861" s="7">
        <f>INDEX(Table2[TT],MATCH(ROW()-1,Table2[//]))</f>
        <v>6</v>
      </c>
      <c r="C1861" s="8">
        <f>INDEX(Table2[KET],MATCH(ROW()-1,Table2[//]))</f>
        <v>2000</v>
      </c>
    </row>
    <row r="1862" spans="1:3">
      <c r="A1862" s="6" t="str">
        <f>INDEX(Table2[NAMA BARANG],MATCH(ROW()-1,Table2[//]))</f>
        <v>Pita tarik 23 motif polos</v>
      </c>
      <c r="B1862" s="7">
        <f>INDEX(Table2[TT],MATCH(ROW()-1,Table2[//]))</f>
        <v>3</v>
      </c>
      <c r="C1862" s="8">
        <f>INDEX(Table2[KET],MATCH(ROW()-1,Table2[//]))</f>
        <v>2000</v>
      </c>
    </row>
    <row r="1863" spans="1:3">
      <c r="A1863" s="6" t="str">
        <f>INDEX(Table2[NAMA BARANG],MATCH(ROW()-1,Table2[//]))</f>
        <v>Pita tarik 30 list emas</v>
      </c>
      <c r="B1863" s="7">
        <f>INDEX(Table2[TT],MATCH(ROW()-1,Table2[//]))</f>
        <v>19</v>
      </c>
      <c r="C1863" s="8" t="str">
        <f>INDEX(Table2[KET],MATCH(ROW()-1,Table2[//]))</f>
        <v>1000 pc</v>
      </c>
    </row>
    <row r="1864" spans="1:3">
      <c r="A1864" s="6" t="str">
        <f>INDEX(Table2[NAMA BARANG],MATCH(ROW()-1,Table2[//]))</f>
        <v>Pita tarik 30 renda</v>
      </c>
      <c r="B1864" s="7">
        <f>INDEX(Table2[TT],MATCH(ROW()-1,Table2[//]))</f>
        <v>5</v>
      </c>
      <c r="C1864" s="8">
        <f>INDEX(Table2[KET],MATCH(ROW()-1,Table2[//]))</f>
        <v>1200</v>
      </c>
    </row>
    <row r="1865" spans="1:3">
      <c r="A1865" s="6" t="str">
        <f>INDEX(Table2[NAMA BARANG],MATCH(ROW()-1,Table2[//]))</f>
        <v>Pompa Balon 020-1</v>
      </c>
      <c r="B1865" s="7">
        <f>INDEX(Table2[TT],MATCH(ROW()-1,Table2[//]))</f>
        <v>2</v>
      </c>
      <c r="C1865" s="8" t="str">
        <f>INDEX(Table2[KET],MATCH(ROW()-1,Table2[//]))</f>
        <v>100 pc</v>
      </c>
    </row>
    <row r="1866" spans="1:3">
      <c r="A1866" s="6" t="str">
        <f>INDEX(Table2[NAMA BARANG],MATCH(ROW()-1,Table2[//]))</f>
        <v>Pompa balon 020-1 (B)</v>
      </c>
      <c r="B1866" s="7">
        <f>INDEX(Table2[TT],MATCH(ROW()-1,Table2[//]))</f>
        <v>9</v>
      </c>
      <c r="C1866" s="8">
        <f>INDEX(Table2[KET],MATCH(ROW()-1,Table2[//]))</f>
        <v>100</v>
      </c>
    </row>
    <row r="1867" spans="1:3">
      <c r="A1867" s="6" t="str">
        <f>INDEX(Table2[NAMA BARANG],MATCH(ROW()-1,Table2[//]))</f>
        <v>Pompa balon 020-3 / 001-4 (k)</v>
      </c>
      <c r="B1867" s="7">
        <f>INDEX(Table2[TT],MATCH(ROW()-1,Table2[//]))</f>
        <v>8</v>
      </c>
      <c r="C1867" s="8">
        <f>INDEX(Table2[KET],MATCH(ROW()-1,Table2[//]))</f>
        <v>100</v>
      </c>
    </row>
    <row r="1868" spans="1:3">
      <c r="A1868" s="6" t="str">
        <f>INDEX(Table2[NAMA BARANG],MATCH(ROW()-1,Table2[//]))</f>
        <v>Post it 889 K pony</v>
      </c>
      <c r="B1868" s="7">
        <f>INDEX(Table2[TT],MATCH(ROW()-1,Table2[//]))</f>
        <v>4</v>
      </c>
      <c r="C1868" s="8">
        <f>INDEX(Table2[KET],MATCH(ROW()-1,Table2[//]))</f>
        <v>1200</v>
      </c>
    </row>
    <row r="1869" spans="1:3">
      <c r="A1869" s="6" t="str">
        <f>INDEX(Table2[NAMA BARANG],MATCH(ROW()-1,Table2[//]))</f>
        <v>Post it 96-15</v>
      </c>
      <c r="B1869" s="7">
        <f>INDEX(Table2[TT],MATCH(ROW()-1,Table2[//]))</f>
        <v>1</v>
      </c>
      <c r="C1869" s="8">
        <f>INDEX(Table2[KET],MATCH(ROW()-1,Table2[//]))</f>
        <v>1200</v>
      </c>
    </row>
    <row r="1870" spans="1:3">
      <c r="A1870" s="6" t="str">
        <f>INDEX(Table2[NAMA BARANG],MATCH(ROW()-1,Table2[//]))</f>
        <v>Post it 96-20</v>
      </c>
      <c r="B1870" s="7">
        <f>INDEX(Table2[TT],MATCH(ROW()-1,Table2[//]))</f>
        <v>1</v>
      </c>
      <c r="C1870" s="8">
        <f>INDEX(Table2[KET],MATCH(ROW()-1,Table2[//]))</f>
        <v>1200</v>
      </c>
    </row>
    <row r="1871" spans="1:3">
      <c r="A1871" s="6" t="str">
        <f>INDEX(Table2[NAMA BARANG],MATCH(ROW()-1,Table2[//]))</f>
        <v>Post it 96-21</v>
      </c>
      <c r="B1871" s="7">
        <f>INDEX(Table2[TT],MATCH(ROW()-1,Table2[//]))</f>
        <v>19</v>
      </c>
      <c r="C1871" s="8">
        <f>INDEX(Table2[KET],MATCH(ROW()-1,Table2[//]))</f>
        <v>1200</v>
      </c>
    </row>
    <row r="1872" spans="1:3">
      <c r="A1872" s="6" t="str">
        <f>INDEX(Table2[NAMA BARANG],MATCH(ROW()-1,Table2[//]))</f>
        <v>Post it kertas 8899 Y</v>
      </c>
      <c r="B1872" s="7">
        <f>INDEX(Table2[TT],MATCH(ROW()-1,Table2[//]))</f>
        <v>2</v>
      </c>
      <c r="C1872" s="8">
        <f>INDEX(Table2[KET],MATCH(ROW()-1,Table2[//]))</f>
        <v>1200</v>
      </c>
    </row>
    <row r="1873" spans="1:3">
      <c r="A1873" s="6" t="str">
        <f>INDEX(Table2[NAMA BARANG],MATCH(ROW()-1,Table2[//]))</f>
        <v>Post it PF 1368</v>
      </c>
      <c r="B1873" s="7">
        <f>INDEX(Table2[TT],MATCH(ROW()-1,Table2[//]))</f>
        <v>6</v>
      </c>
      <c r="C1873" s="8" t="str">
        <f>INDEX(Table2[KET],MATCH(ROW()-1,Table2[//]))</f>
        <v>1152 pc</v>
      </c>
    </row>
    <row r="1874" spans="1:3">
      <c r="A1874" s="6" t="str">
        <f>INDEX(Table2[NAMA BARANG],MATCH(ROW()-1,Table2[//]))</f>
        <v>Post it PF 1899(1)/ 2899(8)</v>
      </c>
      <c r="B1874" s="7">
        <f>INDEX(Table2[TT],MATCH(ROW()-1,Table2[//]))</f>
        <v>9</v>
      </c>
      <c r="C1874" s="8" t="str">
        <f>INDEX(Table2[KET],MATCH(ROW()-1,Table2[//]))</f>
        <v>1152 pc</v>
      </c>
    </row>
    <row r="1875" spans="1:3">
      <c r="A1875" s="6" t="str">
        <f>INDEX(Table2[NAMA BARANG],MATCH(ROW()-1,Table2[//]))</f>
        <v>Post it PF 2368</v>
      </c>
      <c r="B1875" s="7">
        <f>INDEX(Table2[TT],MATCH(ROW()-1,Table2[//]))</f>
        <v>1</v>
      </c>
      <c r="C1875" s="8" t="str">
        <f>INDEX(Table2[KET],MATCH(ROW()-1,Table2[//]))</f>
        <v>1152 pc</v>
      </c>
    </row>
    <row r="1876" spans="1:3">
      <c r="A1876" s="6" t="str">
        <f>INDEX(Table2[NAMA BARANG],MATCH(ROW()-1,Table2[//]))</f>
        <v>Post it PF 3368(5)/ 4368(4)</v>
      </c>
      <c r="B1876" s="7">
        <f>INDEX(Table2[TT],MATCH(ROW()-1,Table2[//]))</f>
        <v>9</v>
      </c>
      <c r="C1876" s="8" t="str">
        <f>INDEX(Table2[KET],MATCH(ROW()-1,Table2[//]))</f>
        <v>1152 pc</v>
      </c>
    </row>
    <row r="1877" spans="1:3">
      <c r="A1877" s="6" t="str">
        <f>INDEX(Table2[NAMA BARANG],MATCH(ROW()-1,Table2[//]))</f>
        <v>Post it PF 3899</v>
      </c>
      <c r="B1877" s="7">
        <f>INDEX(Table2[TT],MATCH(ROW()-1,Table2[//]))</f>
        <v>5</v>
      </c>
      <c r="C1877" s="8" t="str">
        <f>INDEX(Table2[KET],MATCH(ROW()-1,Table2[//]))</f>
        <v>1152 pc</v>
      </c>
    </row>
    <row r="1878" spans="1:3">
      <c r="A1878" s="6" t="str">
        <f>INDEX(Table2[NAMA BARANG],MATCH(ROW()-1,Table2[//]))</f>
        <v>Post it PF 5368(3)/ 6368(6)</v>
      </c>
      <c r="B1878" s="7">
        <f>INDEX(Table2[TT],MATCH(ROW()-1,Table2[//]))</f>
        <v>9</v>
      </c>
      <c r="C1878" s="8" t="str">
        <f>INDEX(Table2[KET],MATCH(ROW()-1,Table2[//]))</f>
        <v>1152 pc</v>
      </c>
    </row>
    <row r="1879" spans="1:3">
      <c r="A1879" s="6" t="str">
        <f>INDEX(Table2[NAMA BARANG],MATCH(ROW()-1,Table2[//]))</f>
        <v>Post it PF 5899(2)/ 6899(2)</v>
      </c>
      <c r="B1879" s="7">
        <f>INDEX(Table2[TT],MATCH(ROW()-1,Table2[//]))</f>
        <v>4</v>
      </c>
      <c r="C1879" s="8" t="str">
        <f>INDEX(Table2[KET],MATCH(ROW()-1,Table2[//]))</f>
        <v>1152 pc</v>
      </c>
    </row>
    <row r="1880" spans="1:3">
      <c r="A1880" s="6" t="str">
        <f>INDEX(Table2[NAMA BARANG],MATCH(ROW()-1,Table2[//]))</f>
        <v>Post it Post A</v>
      </c>
      <c r="B1880" s="7">
        <f>INDEX(Table2[TT],MATCH(ROW()-1,Table2[//]))</f>
        <v>1</v>
      </c>
      <c r="C1880" s="8" t="str">
        <f>INDEX(Table2[KET],MATCH(ROW()-1,Table2[//]))</f>
        <v>1200 pc</v>
      </c>
    </row>
    <row r="1881" spans="1:3">
      <c r="A1881" s="6" t="str">
        <f>INDEX(Table2[NAMA BARANG],MATCH(ROW()-1,Table2[//]))</f>
        <v>Post it SHF 5</v>
      </c>
      <c r="B1881" s="7">
        <f>INDEX(Table2[TT],MATCH(ROW()-1,Table2[//]))</f>
        <v>1</v>
      </c>
      <c r="C1881" s="8">
        <f>INDEX(Table2[KET],MATCH(ROW()-1,Table2[//]))</f>
        <v>1200</v>
      </c>
    </row>
    <row r="1882" spans="1:3">
      <c r="A1882" s="6" t="str">
        <f>INDEX(Table2[NAMA BARANG],MATCH(ROW()-1,Table2[//]))</f>
        <v>Punch 821 Stempel</v>
      </c>
      <c r="B1882" s="7">
        <f>INDEX(Table2[TT],MATCH(ROW()-1,Table2[//]))</f>
        <v>1</v>
      </c>
      <c r="C1882" s="8" t="str">
        <f>INDEX(Table2[KET],MATCH(ROW()-1,Table2[//]))</f>
        <v>864 pc</v>
      </c>
    </row>
    <row r="1883" spans="1:3">
      <c r="A1883" s="6" t="str">
        <f>INDEX(Table2[NAMA BARANG],MATCH(ROW()-1,Table2[//]))</f>
        <v>Punch General (B) (330)</v>
      </c>
      <c r="B1883" s="7">
        <f>INDEX(Table2[TT],MATCH(ROW()-1,Table2[//]))</f>
        <v>29</v>
      </c>
      <c r="C1883" s="8" t="str">
        <f>INDEX(Table2[KET],MATCH(ROW()-1,Table2[//]))</f>
        <v>5 ls</v>
      </c>
    </row>
    <row r="1884" spans="1:3">
      <c r="A1884" s="6" t="str">
        <f>INDEX(Table2[NAMA BARANG],MATCH(ROW()-1,Table2[//]))</f>
        <v>Punch General (K) (220)</v>
      </c>
      <c r="B1884" s="7">
        <f>INDEX(Table2[TT],MATCH(ROW()-1,Table2[//]))</f>
        <v>17</v>
      </c>
      <c r="C1884" s="8" t="str">
        <f>INDEX(Table2[KET],MATCH(ROW()-1,Table2[//]))</f>
        <v>10 ls</v>
      </c>
    </row>
    <row r="1885" spans="1:3">
      <c r="A1885" s="6" t="str">
        <f>INDEX(Table2[NAMA BARANG],MATCH(ROW()-1,Table2[//]))</f>
        <v>Push pin warna Nariko</v>
      </c>
      <c r="B1885" s="7">
        <f>INDEX(Table2[TT],MATCH(ROW()-1,Table2[//]))</f>
        <v>2</v>
      </c>
      <c r="C1885" s="8" t="str">
        <f>INDEX(Table2[KET],MATCH(ROW()-1,Table2[//]))</f>
        <v>720 pk</v>
      </c>
    </row>
    <row r="1886" spans="1:3">
      <c r="A1886" s="6" t="str">
        <f>INDEX(Table2[NAMA BARANG],MATCH(ROW()-1,Table2[//]))</f>
        <v>Puzzle M 6662</v>
      </c>
      <c r="B1886" s="7">
        <f>INDEX(Table2[TT],MATCH(ROW()-1,Table2[//]))</f>
        <v>1</v>
      </c>
      <c r="C1886" s="8" t="str">
        <f>INDEX(Table2[KET],MATCH(ROW()-1,Table2[//]))</f>
        <v>200 pc</v>
      </c>
    </row>
    <row r="1887" spans="1:3">
      <c r="A1887" s="6" t="str">
        <f>INDEX(Table2[NAMA BARANG],MATCH(ROW()-1,Table2[//]))</f>
        <v>Puzzle S 6663</v>
      </c>
      <c r="B1887" s="7">
        <f>INDEX(Table2[TT],MATCH(ROW()-1,Table2[//]))</f>
        <v>1</v>
      </c>
      <c r="C1887" s="8" t="str">
        <f>INDEX(Table2[KET],MATCH(ROW()-1,Table2[//]))</f>
        <v>500 pc</v>
      </c>
    </row>
    <row r="1888" spans="1:3">
      <c r="A1888" s="6" t="str">
        <f>INDEX(Table2[NAMA BARANG],MATCH(ROW()-1,Table2[//]))</f>
        <v>Puzzle Spiderman Gloria</v>
      </c>
      <c r="B1888" s="7">
        <f>INDEX(Table2[TT],MATCH(ROW()-1,Table2[//]))</f>
        <v>5</v>
      </c>
      <c r="C1888" s="8" t="str">
        <f>INDEX(Table2[KET],MATCH(ROW()-1,Table2[//]))</f>
        <v>260 pc</v>
      </c>
    </row>
    <row r="1889" spans="1:3">
      <c r="A1889" s="6" t="str">
        <f>INDEX(Table2[NAMA BARANG],MATCH(ROW()-1,Table2[//]))</f>
        <v>Puzzle Spiderman Gloria</v>
      </c>
      <c r="B1889" s="7">
        <f>INDEX(Table2[TT],MATCH(ROW()-1,Table2[//]))</f>
        <v>7</v>
      </c>
      <c r="C1889" s="8" t="str">
        <f>INDEX(Table2[KET],MATCH(ROW()-1,Table2[//]))</f>
        <v>260 pc</v>
      </c>
    </row>
    <row r="1890" spans="1:3">
      <c r="A1890" s="6" t="str">
        <f>INDEX(Table2[NAMA BARANG],MATCH(ROW()-1,Table2[//]))</f>
        <v>Puzzle TG PO-01 Fancy CMP</v>
      </c>
      <c r="B1890" s="7">
        <f>INDEX(Table2[TT],MATCH(ROW()-1,Table2[//]))</f>
        <v>6</v>
      </c>
      <c r="C1890" s="8" t="str">
        <f>INDEX(Table2[KET],MATCH(ROW()-1,Table2[//]))</f>
        <v>2000 pc</v>
      </c>
    </row>
    <row r="1891" spans="1:3">
      <c r="A1891" s="6" t="str">
        <f>INDEX(Table2[NAMA BARANG],MATCH(ROW()-1,Table2[//]))</f>
        <v>Puzzle TG PO-01 Fancy CMP</v>
      </c>
      <c r="B1891" s="7">
        <f>INDEX(Table2[TT],MATCH(ROW()-1,Table2[//]))</f>
        <v>10</v>
      </c>
      <c r="C1891" s="8" t="str">
        <f>INDEX(Table2[KET],MATCH(ROW()-1,Table2[//]))</f>
        <v>2000 pc</v>
      </c>
    </row>
    <row r="1892" spans="1:3">
      <c r="A1892" s="6" t="str">
        <f>INDEX(Table2[NAMA BARANG],MATCH(ROW()-1,Table2[//]))</f>
        <v>Puzzle TG PO-01 Fancy CMP</v>
      </c>
      <c r="B1892" s="7">
        <f>INDEX(Table2[TT],MATCH(ROW()-1,Table2[//]))</f>
        <v>7</v>
      </c>
      <c r="C1892" s="8" t="str">
        <f>INDEX(Table2[KET],MATCH(ROW()-1,Table2[//]))</f>
        <v>2000 pc</v>
      </c>
    </row>
    <row r="1893" spans="1:3">
      <c r="A1893" s="6" t="str">
        <f>INDEX(Table2[NAMA BARANG],MATCH(ROW()-1,Table2[//]))</f>
        <v>PW 12W Demo</v>
      </c>
      <c r="B1893" s="7">
        <f>INDEX(Table2[TT],MATCH(ROW()-1,Table2[//]))</f>
        <v>1</v>
      </c>
      <c r="C1893" s="8" t="str">
        <f>INDEX(Table2[KET],MATCH(ROW()-1,Table2[//]))</f>
        <v>20 ls</v>
      </c>
    </row>
    <row r="1894" spans="1:3">
      <c r="A1894" s="6" t="str">
        <f>INDEX(Table2[NAMA BARANG],MATCH(ROW()-1,Table2[//]))</f>
        <v>PW 12w panjang BTS</v>
      </c>
      <c r="B1894" s="7">
        <f>INDEX(Table2[TT],MATCH(ROW()-1,Table2[//]))</f>
        <v>51</v>
      </c>
      <c r="C1894" s="8" t="str">
        <f>INDEX(Table2[KET],MATCH(ROW()-1,Table2[//]))</f>
        <v>20 gr</v>
      </c>
    </row>
    <row r="1895" spans="1:3">
      <c r="A1895" s="6" t="str">
        <f>INDEX(Table2[NAMA BARANG],MATCH(ROW()-1,Table2[//]))</f>
        <v>PW 12w panjang Vanco 200</v>
      </c>
      <c r="B1895" s="7">
        <f>INDEX(Table2[TT],MATCH(ROW()-1,Table2[//]))</f>
        <v>13</v>
      </c>
      <c r="C1895" s="8" t="str">
        <f>INDEX(Table2[KET],MATCH(ROW()-1,Table2[//]))</f>
        <v>240 ls</v>
      </c>
    </row>
    <row r="1896" spans="1:3">
      <c r="A1896" s="6" t="str">
        <f>INDEX(Table2[NAMA BARANG],MATCH(ROW()-1,Table2[//]))</f>
        <v>PW Infico 3,5 pdk 1235</v>
      </c>
      <c r="B1896" s="7">
        <f>INDEX(Table2[TT],MATCH(ROW()-1,Table2[//]))</f>
        <v>4</v>
      </c>
      <c r="C1896" s="8" t="str">
        <f>INDEX(Table2[KET],MATCH(ROW()-1,Table2[//]))</f>
        <v>24 ls</v>
      </c>
    </row>
    <row r="1897" spans="1:3">
      <c r="A1897" s="6" t="str">
        <f>INDEX(Table2[NAMA BARANG],MATCH(ROW()-1,Table2[//]))</f>
        <v>PW Kayagi 12w panjang Ky Cp 12K</v>
      </c>
      <c r="B1897" s="7">
        <f>INDEX(Table2[TT],MATCH(ROW()-1,Table2[//]))</f>
        <v>2</v>
      </c>
      <c r="C1897" s="8" t="str">
        <f>INDEX(Table2[KET],MATCH(ROW()-1,Table2[//]))</f>
        <v>20 ls</v>
      </c>
    </row>
    <row r="1898" spans="1:3">
      <c r="A1898" s="6" t="str">
        <f>INDEX(Table2[NAMA BARANG],MATCH(ROW()-1,Table2[//]))</f>
        <v>PW Klg 12w AB &amp; S5 Kym Cp 120T</v>
      </c>
      <c r="B1898" s="7">
        <f>INDEX(Table2[TT],MATCH(ROW()-1,Table2[//]))</f>
        <v>1</v>
      </c>
      <c r="C1898" s="8" t="str">
        <f>INDEX(Table2[KET],MATCH(ROW()-1,Table2[//]))</f>
        <v>120 set</v>
      </c>
    </row>
    <row r="1899" spans="1:3">
      <c r="A1899" s="6" t="str">
        <f>INDEX(Table2[NAMA BARANG],MATCH(ROW()-1,Table2[//]))</f>
        <v>PW Klg RRT 12w pendek</v>
      </c>
      <c r="B1899" s="7">
        <f>INDEX(Table2[TT],MATCH(ROW()-1,Table2[//]))</f>
        <v>1</v>
      </c>
      <c r="C1899" s="8" t="str">
        <f>INDEX(Table2[KET],MATCH(ROW()-1,Table2[//]))</f>
        <v>30 ls</v>
      </c>
    </row>
    <row r="1900" spans="1:3">
      <c r="A1900" s="6" t="str">
        <f>INDEX(Table2[NAMA BARANG],MATCH(ROW()-1,Table2[//]))</f>
        <v>PW Pjg 12/ 24 W 0723</v>
      </c>
      <c r="B1900" s="7">
        <f>INDEX(Table2[TT],MATCH(ROW()-1,Table2[//]))</f>
        <v>1</v>
      </c>
      <c r="C1900" s="8" t="str">
        <f>INDEX(Table2[KET],MATCH(ROW()-1,Table2[//]))</f>
        <v>20 ls</v>
      </c>
    </row>
    <row r="1901" spans="1:3">
      <c r="A1901" s="6" t="str">
        <f>INDEX(Table2[NAMA BARANG],MATCH(ROW()-1,Table2[//]))</f>
        <v>PW set 10703/ 12w panjang</v>
      </c>
      <c r="B1901" s="7">
        <f>INDEX(Table2[TT],MATCH(ROW()-1,Table2[//]))</f>
        <v>1</v>
      </c>
      <c r="C1901" s="8" t="str">
        <f>INDEX(Table2[KET],MATCH(ROW()-1,Table2[//]))</f>
        <v>24 ls</v>
      </c>
    </row>
    <row r="1902" spans="1:3">
      <c r="A1902" s="6" t="str">
        <f>INDEX(Table2[NAMA BARANG],MATCH(ROW()-1,Table2[//]))</f>
        <v>PW Station I pendek</v>
      </c>
      <c r="B1902" s="7">
        <f>INDEX(Table2[TT],MATCH(ROW()-1,Table2[//]))</f>
        <v>1</v>
      </c>
      <c r="C1902" s="8" t="str">
        <f>INDEX(Table2[KET],MATCH(ROW()-1,Table2[//]))</f>
        <v>40 gr</v>
      </c>
    </row>
    <row r="1903" spans="1:3">
      <c r="A1903" s="6" t="str">
        <f>INDEX(Table2[NAMA BARANG],MATCH(ROW()-1,Table2[//]))</f>
        <v>PW Super Lead 3724</v>
      </c>
      <c r="B1903" s="7">
        <f>INDEX(Table2[TT],MATCH(ROW()-1,Table2[//]))</f>
        <v>5</v>
      </c>
      <c r="C1903" s="8" t="str">
        <f>INDEX(Table2[KET],MATCH(ROW()-1,Table2[//]))</f>
        <v>120 pc</v>
      </c>
    </row>
    <row r="1904" spans="1:3">
      <c r="A1904" s="6" t="str">
        <f>INDEX(Table2[NAMA BARANG],MATCH(ROW()-1,Table2[//]))</f>
        <v>PW Trifelo 12w TF-128-12 Double colour</v>
      </c>
      <c r="B1904" s="7">
        <f>INDEX(Table2[TT],MATCH(ROW()-1,Table2[//]))</f>
        <v>2</v>
      </c>
      <c r="C1904" s="8" t="str">
        <f>INDEX(Table2[KET],MATCH(ROW()-1,Table2[//]))</f>
        <v>240 pc</v>
      </c>
    </row>
    <row r="1905" spans="1:3">
      <c r="A1905" s="6" t="str">
        <f>INDEX(Table2[NAMA BARANG],MATCH(ROW()-1,Table2[//]))</f>
        <v>PW Trifelo 6/ 12w</v>
      </c>
      <c r="B1905" s="7">
        <f>INDEX(Table2[TT],MATCH(ROW()-1,Table2[//]))</f>
        <v>3</v>
      </c>
      <c r="C1905" s="8" t="str">
        <f>INDEX(Table2[KET],MATCH(ROW()-1,Table2[//]))</f>
        <v>480 set</v>
      </c>
    </row>
    <row r="1906" spans="1:3">
      <c r="A1906" s="6" t="str">
        <f>INDEX(Table2[NAMA BARANG],MATCH(ROW()-1,Table2[//]))</f>
        <v>Refill Cross</v>
      </c>
      <c r="B1906" s="7">
        <f>INDEX(Table2[TT],MATCH(ROW()-1,Table2[//]))</f>
        <v>1</v>
      </c>
      <c r="C1906" s="8" t="str">
        <f>INDEX(Table2[KET],MATCH(ROW()-1,Table2[//]))</f>
        <v>1000 ls</v>
      </c>
    </row>
    <row r="1907" spans="1:3">
      <c r="A1907" s="6" t="str">
        <f>INDEX(Table2[NAMA BARANG],MATCH(ROW()-1,Table2[//]))</f>
        <v>Sampul Folio lem alexander</v>
      </c>
      <c r="B1907" s="7">
        <f>INDEX(Table2[TT],MATCH(ROW()-1,Table2[//]))</f>
        <v>35</v>
      </c>
      <c r="C1907" s="8" t="str">
        <f>INDEX(Table2[KET],MATCH(ROW()-1,Table2[//]))</f>
        <v>200 pk</v>
      </c>
    </row>
    <row r="1908" spans="1:3">
      <c r="A1908" s="6" t="str">
        <f>INDEX(Table2[NAMA BARANG],MATCH(ROW()-1,Table2[//]))</f>
        <v>Sampul Kenjoy 34,5 motif warna</v>
      </c>
      <c r="B1908" s="7">
        <f>INDEX(Table2[TT],MATCH(ROW()-1,Table2[//]))</f>
        <v>3</v>
      </c>
      <c r="C1908" s="8">
        <f>INDEX(Table2[KET],MATCH(ROW()-1,Table2[//]))</f>
        <v>270</v>
      </c>
    </row>
    <row r="1909" spans="1:3">
      <c r="A1909" s="6" t="str">
        <f>INDEX(Table2[NAMA BARANG],MATCH(ROW()-1,Table2[//]))</f>
        <v>Sampul Kwarto batik UTN</v>
      </c>
      <c r="B1909" s="7">
        <f>INDEX(Table2[TT],MATCH(ROW()-1,Table2[//]))</f>
        <v>12</v>
      </c>
      <c r="C1909" s="8" t="str">
        <f>INDEX(Table2[KET],MATCH(ROW()-1,Table2[//]))</f>
        <v>240 pk</v>
      </c>
    </row>
    <row r="1910" spans="1:3">
      <c r="A1910" s="6" t="str">
        <f>INDEX(Table2[NAMA BARANG],MATCH(ROW()-1,Table2[//]))</f>
        <v>Sampul OPP alex Kwarto lem (1Q 296 pk)</v>
      </c>
      <c r="B1910" s="7">
        <f>INDEX(Table2[TT],MATCH(ROW()-1,Table2[//]))</f>
        <v>2</v>
      </c>
      <c r="C1910" s="8">
        <f>INDEX(Table2[KET],MATCH(ROW()-1,Table2[//]))</f>
        <v>300</v>
      </c>
    </row>
    <row r="1911" spans="1:3">
      <c r="A1911" s="6" t="str">
        <f>INDEX(Table2[NAMA BARANG],MATCH(ROW()-1,Table2[//]))</f>
        <v>Sampul OPP jersy Folio TBL 50 micron</v>
      </c>
      <c r="B1911" s="7">
        <f>INDEX(Table2[TT],MATCH(ROW()-1,Table2[//]))</f>
        <v>1</v>
      </c>
      <c r="C1911" s="8" t="str">
        <f>INDEX(Table2[KET],MATCH(ROW()-1,Table2[//]))</f>
        <v>160 pc</v>
      </c>
    </row>
    <row r="1912" spans="1:3">
      <c r="A1912" s="6" t="str">
        <f>INDEX(Table2[NAMA BARANG],MATCH(ROW()-1,Table2[//]))</f>
        <v>Sampul Roll 34T Kenjoy</v>
      </c>
      <c r="B1912" s="7">
        <f>INDEX(Table2[TT],MATCH(ROW()-1,Table2[//]))</f>
        <v>4</v>
      </c>
      <c r="C1912" s="8" t="str">
        <f>INDEX(Table2[KET],MATCH(ROW()-1,Table2[//]))</f>
        <v>200 ROL</v>
      </c>
    </row>
    <row r="1913" spans="1:3">
      <c r="A1913" s="6" t="str">
        <f>INDEX(Table2[NAMA BARANG],MATCH(ROW()-1,Table2[//]))</f>
        <v>Sampul Roll 45B Kenjoy</v>
      </c>
      <c r="B1913" s="7">
        <f>INDEX(Table2[TT],MATCH(ROW()-1,Table2[//]))</f>
        <v>6</v>
      </c>
      <c r="C1913" s="8" t="str">
        <f>INDEX(Table2[KET],MATCH(ROW()-1,Table2[//]))</f>
        <v>200 ROL</v>
      </c>
    </row>
    <row r="1914" spans="1:3">
      <c r="A1914" s="6" t="str">
        <f>INDEX(Table2[NAMA BARANG],MATCH(ROW()-1,Table2[//]))</f>
        <v>Sampul Roll Dust 454</v>
      </c>
      <c r="B1914" s="7">
        <f>INDEX(Table2[TT],MATCH(ROW()-1,Table2[//]))</f>
        <v>3</v>
      </c>
      <c r="C1914" s="8">
        <f>INDEX(Table2[KET],MATCH(ROW()-1,Table2[//]))</f>
        <v>300</v>
      </c>
    </row>
    <row r="1915" spans="1:3">
      <c r="A1915" s="6" t="str">
        <f>INDEX(Table2[NAMA BARANG],MATCH(ROW()-1,Table2[//]))</f>
        <v>Sampul Samson Boxy batik</v>
      </c>
      <c r="B1915" s="7">
        <f>INDEX(Table2[TT],MATCH(ROW()-1,Table2[//]))</f>
        <v>3</v>
      </c>
      <c r="C1915" s="8" t="str">
        <f>INDEX(Table2[KET],MATCH(ROW()-1,Table2[//]))</f>
        <v>200 pc</v>
      </c>
    </row>
    <row r="1916" spans="1:3">
      <c r="A1916" s="6" t="str">
        <f>INDEX(Table2[NAMA BARANG],MATCH(ROW()-1,Table2[//]))</f>
        <v>Selongsong pentel Enter</v>
      </c>
      <c r="B1916" s="7">
        <f>INDEX(Table2[TT],MATCH(ROW()-1,Table2[//]))</f>
        <v>2</v>
      </c>
      <c r="C1916" s="8" t="str">
        <f>INDEX(Table2[KET],MATCH(ROW()-1,Table2[//]))</f>
        <v>108 ls</v>
      </c>
    </row>
    <row r="1917" spans="1:3">
      <c r="A1917" s="6" t="str">
        <f>INDEX(Table2[NAMA BARANG],MATCH(ROW()-1,Table2[//]))</f>
        <v>Silet gagang plastik</v>
      </c>
      <c r="B1917" s="7">
        <f>INDEX(Table2[TT],MATCH(ROW()-1,Table2[//]))</f>
        <v>6</v>
      </c>
      <c r="C1917" s="8" t="str">
        <f>INDEX(Table2[KET],MATCH(ROW()-1,Table2[//]))</f>
        <v>20 gr</v>
      </c>
    </row>
    <row r="1918" spans="1:3">
      <c r="A1918" s="6" t="str">
        <f>INDEX(Table2[NAMA BARANG],MATCH(ROW()-1,Table2[//]))</f>
        <v>Simpoa moshi-moshi jumbo 1803</v>
      </c>
      <c r="B1918" s="7">
        <f>INDEX(Table2[TT],MATCH(ROW()-1,Table2[//]))</f>
        <v>2</v>
      </c>
      <c r="C1918" s="8" t="str">
        <f>INDEX(Table2[KET],MATCH(ROW()-1,Table2[//]))</f>
        <v>8 ls</v>
      </c>
    </row>
    <row r="1919" spans="1:3">
      <c r="A1919" s="6" t="str">
        <f>INDEX(Table2[NAMA BARANG],MATCH(ROW()-1,Table2[//]))</f>
        <v>Sipoa 13 baris JAYA</v>
      </c>
      <c r="B1919" s="7">
        <f>INDEX(Table2[TT],MATCH(ROW()-1,Table2[//]))</f>
        <v>2</v>
      </c>
      <c r="C1919" s="8" t="str">
        <f>INDEX(Table2[KET],MATCH(ROW()-1,Table2[//]))</f>
        <v>300 pc</v>
      </c>
    </row>
    <row r="1920" spans="1:3">
      <c r="A1920" s="6" t="str">
        <f>INDEX(Table2[NAMA BARANG],MATCH(ROW()-1,Table2[//]))</f>
        <v>Sipoa 17 baris kayu</v>
      </c>
      <c r="B1920" s="7">
        <f>INDEX(Table2[TT],MATCH(ROW()-1,Table2[//]))</f>
        <v>2</v>
      </c>
      <c r="C1920" s="8" t="str">
        <f>INDEX(Table2[KET],MATCH(ROW()-1,Table2[//]))</f>
        <v>60 pc</v>
      </c>
    </row>
    <row r="1921" spans="1:3">
      <c r="A1921" s="6" t="str">
        <f>INDEX(Table2[NAMA BARANG],MATCH(ROW()-1,Table2[//]))</f>
        <v>Sipoa 2831</v>
      </c>
      <c r="B1921" s="7">
        <f>INDEX(Table2[TT],MATCH(ROW()-1,Table2[//]))</f>
        <v>2</v>
      </c>
      <c r="C1921" s="8" t="str">
        <f>INDEX(Table2[KET],MATCH(ROW()-1,Table2[//]))</f>
        <v>192 pc</v>
      </c>
    </row>
    <row r="1922" spans="1:3">
      <c r="A1922" s="6" t="str">
        <f>INDEX(Table2[NAMA BARANG],MATCH(ROW()-1,Table2[//]))</f>
        <v>Sipoa 8010</v>
      </c>
      <c r="B1922" s="7">
        <f>INDEX(Table2[TT],MATCH(ROW()-1,Table2[//]))</f>
        <v>15</v>
      </c>
      <c r="C1922" s="8" t="str">
        <f>INDEX(Table2[KET],MATCH(ROW()-1,Table2[//]))</f>
        <v>144 pc</v>
      </c>
    </row>
    <row r="1923" spans="1:3">
      <c r="A1923" s="6" t="str">
        <f>INDEX(Table2[NAMA BARANG],MATCH(ROW()-1,Table2[//]))</f>
        <v>Sipoa 8011 apel</v>
      </c>
      <c r="B1923" s="7">
        <f>INDEX(Table2[TT],MATCH(ROW()-1,Table2[//]))</f>
        <v>8</v>
      </c>
      <c r="C1923" s="8" t="str">
        <f>INDEX(Table2[KET],MATCH(ROW()-1,Table2[//]))</f>
        <v>240 pc</v>
      </c>
    </row>
    <row r="1924" spans="1:3">
      <c r="A1924" s="6" t="str">
        <f>INDEX(Table2[NAMA BARANG],MATCH(ROW()-1,Table2[//]))</f>
        <v>Sipoa 8012</v>
      </c>
      <c r="B1924" s="7">
        <f>INDEX(Table2[TT],MATCH(ROW()-1,Table2[//]))</f>
        <v>7</v>
      </c>
      <c r="C1924" s="8" t="str">
        <f>INDEX(Table2[KET],MATCH(ROW()-1,Table2[//]))</f>
        <v>240 pc</v>
      </c>
    </row>
    <row r="1925" spans="1:3">
      <c r="A1925" s="6" t="str">
        <f>INDEX(Table2[NAMA BARANG],MATCH(ROW()-1,Table2[//]))</f>
        <v>Sipoa 8013</v>
      </c>
      <c r="B1925" s="7">
        <f>INDEX(Table2[TT],MATCH(ROW()-1,Table2[//]))</f>
        <v>7</v>
      </c>
      <c r="C1925" s="8" t="str">
        <f>INDEX(Table2[KET],MATCH(ROW()-1,Table2[//]))</f>
        <v>240 pc</v>
      </c>
    </row>
    <row r="1926" spans="1:3">
      <c r="A1926" s="6" t="str">
        <f>INDEX(Table2[NAMA BARANG],MATCH(ROW()-1,Table2[//]))</f>
        <v>Sipoa 8022 VanArt</v>
      </c>
      <c r="B1926" s="7">
        <f>INDEX(Table2[TT],MATCH(ROW()-1,Table2[//]))</f>
        <v>12</v>
      </c>
      <c r="C1926" s="8" t="str">
        <f>INDEX(Table2[KET],MATCH(ROW()-1,Table2[//]))</f>
        <v>156 pc</v>
      </c>
    </row>
    <row r="1927" spans="1:3">
      <c r="A1927" s="6" t="str">
        <f>INDEX(Table2[NAMA BARANG],MATCH(ROW()-1,Table2[//]))</f>
        <v>Sipoa 8023</v>
      </c>
      <c r="B1927" s="7">
        <f>INDEX(Table2[TT],MATCH(ROW()-1,Table2[//]))</f>
        <v>9</v>
      </c>
      <c r="C1927" s="8" t="str">
        <f>INDEX(Table2[KET],MATCH(ROW()-1,Table2[//]))</f>
        <v>288 pc</v>
      </c>
    </row>
    <row r="1928" spans="1:3">
      <c r="A1928" s="6" t="str">
        <f>INDEX(Table2[NAMA BARANG],MATCH(ROW()-1,Table2[//]))</f>
        <v>Sipoa Angel (8)/ Strawberry</v>
      </c>
      <c r="B1928" s="7">
        <f>INDEX(Table2[TT],MATCH(ROW()-1,Table2[//]))</f>
        <v>11</v>
      </c>
      <c r="C1928" s="8" t="str">
        <f>INDEX(Table2[KET],MATCH(ROW()-1,Table2[//]))</f>
        <v>30 ls</v>
      </c>
    </row>
    <row r="1929" spans="1:3">
      <c r="A1929" s="6" t="str">
        <f>INDEX(Table2[NAMA BARANG],MATCH(ROW()-1,Table2[//]))</f>
        <v>Sipoa Besco BC 117</v>
      </c>
      <c r="B1929" s="7">
        <f>INDEX(Table2[TT],MATCH(ROW()-1,Table2[//]))</f>
        <v>3</v>
      </c>
      <c r="C1929" s="8" t="str">
        <f>INDEX(Table2[KET],MATCH(ROW()-1,Table2[//]))</f>
        <v>300 pc</v>
      </c>
    </row>
    <row r="1930" spans="1:3">
      <c r="A1930" s="6" t="str">
        <f>INDEX(Table2[NAMA BARANG],MATCH(ROW()-1,Table2[//]))</f>
        <v>Sipoa CS 816 Rabbit</v>
      </c>
      <c r="B1930" s="7">
        <f>INDEX(Table2[TT],MATCH(ROW()-1,Table2[//]))</f>
        <v>3</v>
      </c>
      <c r="C1930" s="8" t="str">
        <f>INDEX(Table2[KET],MATCH(ROW()-1,Table2[//]))</f>
        <v>384 pc</v>
      </c>
    </row>
    <row r="1931" spans="1:3">
      <c r="A1931" s="6" t="str">
        <f>INDEX(Table2[NAMA BARANG],MATCH(ROW()-1,Table2[//]))</f>
        <v>Sipoa kaki B 808 Moshi Moshi BLK</v>
      </c>
      <c r="B1931" s="7">
        <f>INDEX(Table2[TT],MATCH(ROW()-1,Table2[//]))</f>
        <v>8</v>
      </c>
      <c r="C1931" s="8" t="str">
        <f>INDEX(Table2[KET],MATCH(ROW()-1,Table2[//]))</f>
        <v>24 ls</v>
      </c>
    </row>
    <row r="1932" spans="1:3">
      <c r="A1932" s="6" t="str">
        <f>INDEX(Table2[NAMA BARANG],MATCH(ROW()-1,Table2[//]))</f>
        <v>Sipoa kaki K 807 Moshi Moshi BLK</v>
      </c>
      <c r="B1932" s="7">
        <f>INDEX(Table2[TT],MATCH(ROW()-1,Table2[//]))</f>
        <v>9</v>
      </c>
      <c r="C1932" s="8" t="str">
        <f>INDEX(Table2[KET],MATCH(ROW()-1,Table2[//]))</f>
        <v>36 ls</v>
      </c>
    </row>
    <row r="1933" spans="1:3">
      <c r="A1933" s="6" t="str">
        <f>INDEX(Table2[NAMA BARANG],MATCH(ROW()-1,Table2[//]))</f>
        <v>Sipoa rainbow besar</v>
      </c>
      <c r="B1933" s="7">
        <f>INDEX(Table2[TT],MATCH(ROW()-1,Table2[//]))</f>
        <v>8</v>
      </c>
      <c r="C1933" s="8" t="str">
        <f>INDEX(Table2[KET],MATCH(ROW()-1,Table2[//]))</f>
        <v>1 grs</v>
      </c>
    </row>
    <row r="1934" spans="1:3">
      <c r="A1934" s="6" t="str">
        <f>INDEX(Table2[NAMA BARANG],MATCH(ROW()-1,Table2[//]))</f>
        <v>Sipoa sedang 8590</v>
      </c>
      <c r="B1934" s="7">
        <f>INDEX(Table2[TT],MATCH(ROW()-1,Table2[//]))</f>
        <v>14</v>
      </c>
      <c r="C1934" s="8" t="str">
        <f>INDEX(Table2[KET],MATCH(ROW()-1,Table2[//]))</f>
        <v>216 pc</v>
      </c>
    </row>
    <row r="1935" spans="1:3">
      <c r="A1935" s="6" t="str">
        <f>INDEX(Table2[NAMA BARANG],MATCH(ROW()-1,Table2[//]))</f>
        <v>Sipoa TZ 8012</v>
      </c>
      <c r="B1935" s="7">
        <f>INDEX(Table2[TT],MATCH(ROW()-1,Table2[//]))</f>
        <v>9</v>
      </c>
      <c r="C1935" s="8" t="str">
        <f>INDEX(Table2[KET],MATCH(ROW()-1,Table2[//]))</f>
        <v>240 pc</v>
      </c>
    </row>
    <row r="1936" spans="1:3">
      <c r="A1936" s="6" t="str">
        <f>INDEX(Table2[NAMA BARANG],MATCH(ROW()-1,Table2[//]))</f>
        <v>Sipoa YM 011</v>
      </c>
      <c r="B1936" s="7">
        <f>INDEX(Table2[TT],MATCH(ROW()-1,Table2[//]))</f>
        <v>15</v>
      </c>
      <c r="C1936" s="8" t="str">
        <f>INDEX(Table2[KET],MATCH(ROW()-1,Table2[//]))</f>
        <v>60 ls</v>
      </c>
    </row>
    <row r="1937" spans="1:3">
      <c r="A1937" s="6" t="str">
        <f>INDEX(Table2[NAMA BARANG],MATCH(ROW()-1,Table2[//]))</f>
        <v>Slide Binder 7mm K(4)/ B(1)/ Ht(1) blk</v>
      </c>
      <c r="B1937" s="7">
        <f>INDEX(Table2[TT],MATCH(ROW()-1,Table2[//]))</f>
        <v>6</v>
      </c>
      <c r="C1937" s="8">
        <f>INDEX(Table2[KET],MATCH(ROW()-1,Table2[//]))</f>
        <v>2000</v>
      </c>
    </row>
    <row r="1938" spans="1:3">
      <c r="A1938" s="6" t="str">
        <f>INDEX(Table2[NAMA BARANG],MATCH(ROW()-1,Table2[//]))</f>
        <v>Spidol 12W d38 pst</v>
      </c>
      <c r="B1938" s="7">
        <f>INDEX(Table2[TT],MATCH(ROW()-1,Table2[//]))</f>
        <v>16</v>
      </c>
      <c r="C1938" s="8" t="str">
        <f>INDEX(Table2[KET],MATCH(ROW()-1,Table2[//]))</f>
        <v>24 LSN</v>
      </c>
    </row>
    <row r="1939" spans="1:3">
      <c r="A1939" s="6" t="str">
        <f>INDEX(Table2[NAMA BARANG],MATCH(ROW()-1,Table2[//]))</f>
        <v>Spidol 1F Wp 634-12 Infico</v>
      </c>
      <c r="B1939" s="7">
        <f>INDEX(Table2[TT],MATCH(ROW()-1,Table2[//]))</f>
        <v>2</v>
      </c>
      <c r="C1939" s="8" t="str">
        <f>INDEX(Table2[KET],MATCH(ROW()-1,Table2[//]))</f>
        <v>16 grs</v>
      </c>
    </row>
    <row r="1940" spans="1:3">
      <c r="A1940" s="6" t="str">
        <f>INDEX(Table2[NAMA BARANG],MATCH(ROW()-1,Table2[//]))</f>
        <v>Spidol 1F Wp 636-12 Infico</v>
      </c>
      <c r="B1940" s="7">
        <f>INDEX(Table2[TT],MATCH(ROW()-1,Table2[//]))</f>
        <v>9</v>
      </c>
      <c r="C1940" s="8" t="str">
        <f>INDEX(Table2[KET],MATCH(ROW()-1,Table2[//]))</f>
        <v>12 gr</v>
      </c>
    </row>
    <row r="1941" spans="1:3">
      <c r="A1941" s="6" t="str">
        <f>INDEX(Table2[NAMA BARANG],MATCH(ROW()-1,Table2[//]))</f>
        <v>Spidol Hitam Xue Si WT-8009 Executive</v>
      </c>
      <c r="B1941" s="7">
        <f>INDEX(Table2[TT],MATCH(ROW()-1,Table2[//]))</f>
        <v>1</v>
      </c>
      <c r="C1941" s="8" t="str">
        <f>INDEX(Table2[KET],MATCH(ROW()-1,Table2[//]))</f>
        <v>72 ls</v>
      </c>
    </row>
    <row r="1942" spans="1:3">
      <c r="A1942" s="6" t="str">
        <f>INDEX(Table2[NAMA BARANG],MATCH(ROW()-1,Table2[//]))</f>
        <v>Spidol Infico 886-12</v>
      </c>
      <c r="B1942" s="7">
        <f>INDEX(Table2[TT],MATCH(ROW()-1,Table2[//]))</f>
        <v>2</v>
      </c>
      <c r="C1942" s="8" t="str">
        <f>INDEX(Table2[KET],MATCH(ROW()-1,Table2[//]))</f>
        <v>192 pc</v>
      </c>
    </row>
    <row r="1943" spans="1:3">
      <c r="A1943" s="6" t="str">
        <f>INDEX(Table2[NAMA BARANG],MATCH(ROW()-1,Table2[//]))</f>
        <v>Spidol marker Chagli PM 9905</v>
      </c>
      <c r="B1943" s="7">
        <f>INDEX(Table2[TT],MATCH(ROW()-1,Table2[//]))</f>
        <v>5</v>
      </c>
      <c r="C1943" s="8" t="str">
        <f>INDEX(Table2[KET],MATCH(ROW()-1,Table2[//]))</f>
        <v>120 ls</v>
      </c>
    </row>
    <row r="1944" spans="1:3">
      <c r="A1944" s="6" t="str">
        <f>INDEX(Table2[NAMA BARANG],MATCH(ROW()-1,Table2[//]))</f>
        <v>Spidol Show 8 warna</v>
      </c>
      <c r="B1944" s="7">
        <f>INDEX(Table2[TT],MATCH(ROW()-1,Table2[//]))</f>
        <v>8</v>
      </c>
      <c r="C1944" s="8" t="str">
        <f>INDEX(Table2[KET],MATCH(ROW()-1,Table2[//]))</f>
        <v>12 ls</v>
      </c>
    </row>
    <row r="1945" spans="1:3">
      <c r="A1945" s="6" t="str">
        <f>INDEX(Table2[NAMA BARANG],MATCH(ROW()-1,Table2[//]))</f>
        <v>Spidol Tabung 661-8</v>
      </c>
      <c r="B1945" s="7">
        <f>INDEX(Table2[TT],MATCH(ROW()-1,Table2[//]))</f>
        <v>3</v>
      </c>
      <c r="C1945" s="8" t="str">
        <f>INDEX(Table2[KET],MATCH(ROW()-1,Table2[//]))</f>
        <v>144 pc</v>
      </c>
    </row>
    <row r="1946" spans="1:3">
      <c r="A1946" s="6" t="str">
        <f>INDEX(Table2[NAMA BARANG],MATCH(ROW()-1,Table2[//]))</f>
        <v>Stabillo 12W DB SP 701</v>
      </c>
      <c r="B1946" s="7">
        <f>INDEX(Table2[TT],MATCH(ROW()-1,Table2[//]))</f>
        <v>3</v>
      </c>
      <c r="C1946" s="8" t="str">
        <f>INDEX(Table2[KET],MATCH(ROW()-1,Table2[//]))</f>
        <v>56 set</v>
      </c>
    </row>
    <row r="1947" spans="1:3">
      <c r="A1947" s="6" t="str">
        <f>INDEX(Table2[NAMA BARANG],MATCH(ROW()-1,Table2[//]))</f>
        <v>Stabillo 2w HL 219 Zendi</v>
      </c>
      <c r="B1947" s="7">
        <f>INDEX(Table2[TT],MATCH(ROW()-1,Table2[//]))</f>
        <v>69</v>
      </c>
      <c r="C1947" s="8" t="str">
        <f>INDEX(Table2[KET],MATCH(ROW()-1,Table2[//]))</f>
        <v>144 ls</v>
      </c>
    </row>
    <row r="1948" spans="1:3">
      <c r="A1948" s="6" t="str">
        <f>INDEX(Table2[NAMA BARANG],MATCH(ROW()-1,Table2[//]))</f>
        <v>Stabillo 2w HL 220(8)/ 221(13)</v>
      </c>
      <c r="B1948" s="7">
        <f>INDEX(Table2[TT],MATCH(ROW()-1,Table2[//]))</f>
        <v>21</v>
      </c>
      <c r="C1948" s="8" t="str">
        <f>INDEX(Table2[KET],MATCH(ROW()-1,Table2[//]))</f>
        <v>144 ls</v>
      </c>
    </row>
    <row r="1949" spans="1:3">
      <c r="A1949" s="6" t="str">
        <f>INDEX(Table2[NAMA BARANG],MATCH(ROW()-1,Table2[//]))</f>
        <v>Stabillo 6608</v>
      </c>
      <c r="B1949" s="7">
        <f>INDEX(Table2[TT],MATCH(ROW()-1,Table2[//]))</f>
        <v>1</v>
      </c>
      <c r="C1949" s="8" t="str">
        <f>INDEX(Table2[KET],MATCH(ROW()-1,Table2[//]))</f>
        <v>112 box</v>
      </c>
    </row>
    <row r="1950" spans="1:3">
      <c r="A1950" s="6" t="str">
        <f>INDEX(Table2[NAMA BARANG],MATCH(ROW()-1,Table2[//]))</f>
        <v>Stabillo CS 187</v>
      </c>
      <c r="B1950" s="7">
        <f>INDEX(Table2[TT],MATCH(ROW()-1,Table2[//]))</f>
        <v>1</v>
      </c>
      <c r="C1950" s="8" t="str">
        <f>INDEX(Table2[KET],MATCH(ROW()-1,Table2[//]))</f>
        <v>144 ls</v>
      </c>
    </row>
    <row r="1951" spans="1:3">
      <c r="A1951" s="6" t="str">
        <f>INDEX(Table2[NAMA BARANG],MATCH(ROW()-1,Table2[//]))</f>
        <v>Stabillo CS 2001 Cosh Blk</v>
      </c>
      <c r="B1951" s="7">
        <f>INDEX(Table2[TT],MATCH(ROW()-1,Table2[//]))</f>
        <v>13</v>
      </c>
      <c r="C1951" s="8" t="str">
        <f>INDEX(Table2[KET],MATCH(ROW()-1,Table2[//]))</f>
        <v>144 ls</v>
      </c>
    </row>
    <row r="1952" spans="1:3">
      <c r="A1952" s="6" t="str">
        <f>INDEX(Table2[NAMA BARANG],MATCH(ROW()-1,Table2[//]))</f>
        <v>Stabillo Fancy STF-2588 mini</v>
      </c>
      <c r="B1952" s="7">
        <f>INDEX(Table2[TT],MATCH(ROW()-1,Table2[//]))</f>
        <v>1</v>
      </c>
      <c r="C1952" s="8" t="str">
        <f>INDEX(Table2[KET],MATCH(ROW()-1,Table2[//]))</f>
        <v>100 ls</v>
      </c>
    </row>
    <row r="1953" spans="1:3">
      <c r="A1953" s="6" t="str">
        <f>INDEX(Table2[NAMA BARANG],MATCH(ROW()-1,Table2[//]))</f>
        <v>Stabillo Gell GH 789/ 808 joss</v>
      </c>
      <c r="B1953" s="7">
        <f>INDEX(Table2[TT],MATCH(ROW()-1,Table2[//]))</f>
        <v>5</v>
      </c>
      <c r="C1953" s="8" t="str">
        <f>INDEX(Table2[KET],MATCH(ROW()-1,Table2[//]))</f>
        <v>1000 pc</v>
      </c>
    </row>
    <row r="1954" spans="1:3">
      <c r="A1954" s="6" t="str">
        <f>INDEX(Table2[NAMA BARANG],MATCH(ROW()-1,Table2[//]))</f>
        <v>Stabillo HL 510 (faktur)</v>
      </c>
      <c r="B1954" s="7">
        <f>INDEX(Table2[TT],MATCH(ROW()-1,Table2[//]))</f>
        <v>13</v>
      </c>
      <c r="C1954" s="8" t="str">
        <f>INDEX(Table2[KET],MATCH(ROW()-1,Table2[//]))</f>
        <v>108 ls</v>
      </c>
    </row>
    <row r="1955" spans="1:3">
      <c r="A1955" s="6" t="str">
        <f>INDEX(Table2[NAMA BARANG],MATCH(ROW()-1,Table2[//]))</f>
        <v>Stabillo HP 6608A K</v>
      </c>
      <c r="B1955" s="7">
        <f>INDEX(Table2[TT],MATCH(ROW()-1,Table2[//]))</f>
        <v>26</v>
      </c>
      <c r="C1955" s="8" t="str">
        <f>INDEX(Table2[KET],MATCH(ROW()-1,Table2[//]))</f>
        <v>1440 pc</v>
      </c>
    </row>
    <row r="1956" spans="1:3">
      <c r="A1956" s="6" t="str">
        <f>INDEX(Table2[NAMA BARANG],MATCH(ROW()-1,Table2[//]))</f>
        <v>Stabillo PR 9002</v>
      </c>
      <c r="B1956" s="7">
        <f>INDEX(Table2[TT],MATCH(ROW()-1,Table2[//]))</f>
        <v>1</v>
      </c>
      <c r="C1956" s="8" t="str">
        <f>INDEX(Table2[KET],MATCH(ROW()-1,Table2[//]))</f>
        <v>96 ls</v>
      </c>
    </row>
    <row r="1957" spans="1:3">
      <c r="A1957" s="6" t="str">
        <f>INDEX(Table2[NAMA BARANG],MATCH(ROW()-1,Table2[//]))</f>
        <v>Stabillo TF 616</v>
      </c>
      <c r="B1957" s="7">
        <f>INDEX(Table2[TT],MATCH(ROW()-1,Table2[//]))</f>
        <v>2</v>
      </c>
      <c r="C1957" s="8" t="str">
        <f>INDEX(Table2[KET],MATCH(ROW()-1,Table2[//]))</f>
        <v>32 PAK</v>
      </c>
    </row>
    <row r="1958" spans="1:3">
      <c r="A1958" s="6" t="str">
        <f>INDEX(Table2[NAMA BARANG],MATCH(ROW()-1,Table2[//]))</f>
        <v>Stabillo TF JHP 789 jelly</v>
      </c>
      <c r="B1958" s="7">
        <f>INDEX(Table2[TT],MATCH(ROW()-1,Table2[//]))</f>
        <v>46</v>
      </c>
      <c r="C1958" s="8" t="str">
        <f>INDEX(Table2[KET],MATCH(ROW()-1,Table2[//]))</f>
        <v>72 ls</v>
      </c>
    </row>
    <row r="1959" spans="1:3">
      <c r="A1959" s="6" t="str">
        <f>INDEX(Table2[NAMA BARANG],MATCH(ROW()-1,Table2[//]))</f>
        <v>Stabillo TF Mini 105(4)</v>
      </c>
      <c r="B1959" s="7">
        <f>INDEX(Table2[TT],MATCH(ROW()-1,Table2[//]))</f>
        <v>4</v>
      </c>
      <c r="C1959" s="8" t="str">
        <f>INDEX(Table2[KET],MATCH(ROW()-1,Table2[//]))</f>
        <v>2 ls</v>
      </c>
    </row>
    <row r="1960" spans="1:3">
      <c r="A1960" s="6" t="str">
        <f>INDEX(Table2[NAMA BARANG],MATCH(ROW()-1,Table2[//]))</f>
        <v>Stabillo WT-7002 (@ 10pc) Executive</v>
      </c>
      <c r="B1960" s="7">
        <f>INDEX(Table2[TT],MATCH(ROW()-1,Table2[//]))</f>
        <v>9</v>
      </c>
      <c r="C1960" s="8" t="str">
        <f>INDEX(Table2[KET],MATCH(ROW()-1,Table2[//]))</f>
        <v>96 box</v>
      </c>
    </row>
    <row r="1961" spans="1:3">
      <c r="A1961" s="6" t="str">
        <f>INDEX(Table2[NAMA BARANG],MATCH(ROW()-1,Table2[//]))</f>
        <v>Stabillo XDM MH 545 (48 pc)</v>
      </c>
      <c r="B1961" s="7">
        <f>INDEX(Table2[TT],MATCH(ROW()-1,Table2[//]))</f>
        <v>14</v>
      </c>
      <c r="C1961" s="8" t="str">
        <f>INDEX(Table2[KET],MATCH(ROW()-1,Table2[//]))</f>
        <v>12 box</v>
      </c>
    </row>
    <row r="1962" spans="1:3">
      <c r="A1962" s="6" t="str">
        <f>INDEX(Table2[NAMA BARANG],MATCH(ROW()-1,Table2[//]))</f>
        <v>Stamp Flash Pkc</v>
      </c>
      <c r="B1962" s="7">
        <f>INDEX(Table2[TT],MATCH(ROW()-1,Table2[//]))</f>
        <v>7</v>
      </c>
      <c r="C1962" s="8" t="str">
        <f>INDEX(Table2[KET],MATCH(ROW()-1,Table2[//]))</f>
        <v>60 ls</v>
      </c>
    </row>
    <row r="1963" spans="1:3">
      <c r="A1963" s="6" t="str">
        <f>INDEX(Table2[NAMA BARANG],MATCH(ROW()-1,Table2[//]))</f>
        <v>Stamp Set 340-02</v>
      </c>
      <c r="B1963" s="7">
        <f>INDEX(Table2[TT],MATCH(ROW()-1,Table2[//]))</f>
        <v>1</v>
      </c>
      <c r="C1963" s="8" t="str">
        <f>INDEX(Table2[KET],MATCH(ROW()-1,Table2[//]))</f>
        <v>60 ls</v>
      </c>
    </row>
    <row r="1964" spans="1:3">
      <c r="A1964" s="6" t="str">
        <f>INDEX(Table2[NAMA BARANG],MATCH(ROW()-1,Table2[//]))</f>
        <v>Stampad 1000 G</v>
      </c>
      <c r="B1964" s="7">
        <f>INDEX(Table2[TT],MATCH(ROW()-1,Table2[//]))</f>
        <v>1</v>
      </c>
      <c r="C1964" s="8" t="str">
        <f>INDEX(Table2[KET],MATCH(ROW()-1,Table2[//]))</f>
        <v>320 pc</v>
      </c>
    </row>
    <row r="1965" spans="1:3">
      <c r="A1965" s="6" t="str">
        <f>INDEX(Table2[NAMA BARANG],MATCH(ROW()-1,Table2[//]))</f>
        <v>Stampad Deboz DB 03</v>
      </c>
      <c r="B1965" s="7">
        <f>INDEX(Table2[TT],MATCH(ROW()-1,Table2[//]))</f>
        <v>2</v>
      </c>
      <c r="C1965" s="8" t="str">
        <f>INDEX(Table2[KET],MATCH(ROW()-1,Table2[//]))</f>
        <v>12 ls</v>
      </c>
    </row>
    <row r="1966" spans="1:3">
      <c r="A1966" s="6" t="str">
        <f>INDEX(Table2[NAMA BARANG],MATCH(ROW()-1,Table2[//]))</f>
        <v>Stampad Hero k</v>
      </c>
      <c r="B1966" s="7">
        <f>INDEX(Table2[TT],MATCH(ROW()-1,Table2[//]))</f>
        <v>19</v>
      </c>
      <c r="C1966" s="8" t="str">
        <f>INDEX(Table2[KET],MATCH(ROW()-1,Table2[//]))</f>
        <v>24 ls</v>
      </c>
    </row>
    <row r="1967" spans="1:3">
      <c r="A1967" s="6" t="str">
        <f>INDEX(Table2[NAMA BARANG],MATCH(ROW()-1,Table2[//]))</f>
        <v>Stampad Hero no 2</v>
      </c>
      <c r="B1967" s="7">
        <f>INDEX(Table2[TT],MATCH(ROW()-1,Table2[//]))</f>
        <v>19</v>
      </c>
      <c r="C1967" s="8" t="str">
        <f>INDEX(Table2[KET],MATCH(ROW()-1,Table2[//]))</f>
        <v>20 ls</v>
      </c>
    </row>
    <row r="1968" spans="1:3">
      <c r="A1968" s="6" t="str">
        <f>INDEX(Table2[NAMA BARANG],MATCH(ROW()-1,Table2[//]))</f>
        <v>Stampad KS DB HD 2</v>
      </c>
      <c r="B1968" s="7">
        <f>INDEX(Table2[TT],MATCH(ROW()-1,Table2[//]))</f>
        <v>1</v>
      </c>
      <c r="C1968" s="8" t="str">
        <f>INDEX(Table2[KET],MATCH(ROW()-1,Table2[//]))</f>
        <v>12 ls</v>
      </c>
    </row>
    <row r="1969" spans="1:3">
      <c r="A1969" s="6" t="str">
        <f>INDEX(Table2[NAMA BARANG],MATCH(ROW()-1,Table2[//]))</f>
        <v>Stampal Fancy 25090</v>
      </c>
      <c r="B1969" s="7">
        <f>INDEX(Table2[TT],MATCH(ROW()-1,Table2[//]))</f>
        <v>1</v>
      </c>
      <c r="C1969" s="8" t="str">
        <f>INDEX(Table2[KET],MATCH(ROW()-1,Table2[//]))</f>
        <v>20 box</v>
      </c>
    </row>
    <row r="1970" spans="1:3">
      <c r="A1970" s="6" t="str">
        <f>INDEX(Table2[NAMA BARANG],MATCH(ROW()-1,Table2[//]))</f>
        <v>Standart Bk V tech 6.5</v>
      </c>
      <c r="B1970" s="7">
        <f>INDEX(Table2[TT],MATCH(ROW()-1,Table2[//]))</f>
        <v>40</v>
      </c>
      <c r="C1970" s="8" t="str">
        <f>INDEX(Table2[KET],MATCH(ROW()-1,Table2[//]))</f>
        <v>5 ls</v>
      </c>
    </row>
    <row r="1971" spans="1:3">
      <c r="A1971" s="6" t="str">
        <f>INDEX(Table2[NAMA BARANG],MATCH(ROW()-1,Table2[//]))</f>
        <v>Standart Bk V Tech no 7</v>
      </c>
      <c r="B1971" s="7">
        <f>INDEX(Table2[TT],MATCH(ROW()-1,Table2[//]))</f>
        <v>81</v>
      </c>
      <c r="C1971" s="8" t="str">
        <f>INDEX(Table2[KET],MATCH(ROW()-1,Table2[//]))</f>
        <v>60 pc</v>
      </c>
    </row>
    <row r="1972" spans="1:3">
      <c r="A1972" s="6" t="str">
        <f>INDEX(Table2[NAMA BARANG],MATCH(ROW()-1,Table2[//]))</f>
        <v>Stapler 414 Yuan Chong 414 Faktur (1), biasa (4)</v>
      </c>
      <c r="B1972" s="7">
        <f>INDEX(Table2[TT],MATCH(ROW()-1,Table2[//]))</f>
        <v>5</v>
      </c>
      <c r="C1972" s="8" t="str">
        <f>INDEX(Table2[KET],MATCH(ROW()-1,Table2[//]))</f>
        <v>5 ls</v>
      </c>
    </row>
    <row r="1973" spans="1:3">
      <c r="A1973" s="6" t="str">
        <f>INDEX(Table2[NAMA BARANG],MATCH(ROW()-1,Table2[//]))</f>
        <v>Stapler Achuna 110</v>
      </c>
      <c r="B1973" s="7">
        <f>INDEX(Table2[TT],MATCH(ROW()-1,Table2[//]))</f>
        <v>4</v>
      </c>
      <c r="C1973" s="8" t="str">
        <f>INDEX(Table2[KET],MATCH(ROW()-1,Table2[//]))</f>
        <v>48 ls</v>
      </c>
    </row>
    <row r="1974" spans="1:3">
      <c r="A1974" s="6" t="str">
        <f>INDEX(Table2[NAMA BARANG],MATCH(ROW()-1,Table2[//]))</f>
        <v>Stapler HD 10 (STHD 10)</v>
      </c>
      <c r="B1974" s="7">
        <f>INDEX(Table2[TT],MATCH(ROW()-1,Table2[//]))</f>
        <v>4</v>
      </c>
      <c r="C1974" s="8" t="str">
        <f>INDEX(Table2[KET],MATCH(ROW()-1,Table2[//]))</f>
        <v>25 ls</v>
      </c>
    </row>
    <row r="1975" spans="1:3">
      <c r="A1975" s="6" t="str">
        <f>INDEX(Table2[NAMA BARANG],MATCH(ROW()-1,Table2[//]))</f>
        <v>Stapler Rapid Soon</v>
      </c>
      <c r="B1975" s="7">
        <f>INDEX(Table2[TT],MATCH(ROW()-1,Table2[//]))</f>
        <v>1</v>
      </c>
      <c r="C1975" s="8" t="str">
        <f>INDEX(Table2[KET],MATCH(ROW()-1,Table2[//]))</f>
        <v>20 pc</v>
      </c>
    </row>
    <row r="1976" spans="1:3">
      <c r="A1976" s="6" t="str">
        <f>INDEX(Table2[NAMA BARANG],MATCH(ROW()-1,Table2[//]))</f>
        <v>Stapler V Tech HD 10NR</v>
      </c>
      <c r="B1976" s="7">
        <f>INDEX(Table2[TT],MATCH(ROW()-1,Table2[//]))</f>
        <v>1</v>
      </c>
      <c r="C1976" s="8" t="str">
        <f>INDEX(Table2[KET],MATCH(ROW()-1,Table2[//]))</f>
        <v>360 pc</v>
      </c>
    </row>
    <row r="1977" spans="1:3">
      <c r="A1977" s="6" t="str">
        <f>INDEX(Table2[NAMA BARANG],MATCH(ROW()-1,Table2[//]))</f>
        <v>Stapler V Tech HD 45L</v>
      </c>
      <c r="B1977" s="7">
        <f>INDEX(Table2[TT],MATCH(ROW()-1,Table2[//]))</f>
        <v>2</v>
      </c>
      <c r="C1977" s="8" t="str">
        <f>INDEX(Table2[KET],MATCH(ROW()-1,Table2[//]))</f>
        <v>40 pc</v>
      </c>
    </row>
    <row r="1978" spans="1:3">
      <c r="A1978" s="6" t="str">
        <f>INDEX(Table2[NAMA BARANG],MATCH(ROW()-1,Table2[//]))</f>
        <v>Stapler V Tech HDZ 10M</v>
      </c>
      <c r="B1978" s="7">
        <f>INDEX(Table2[TT],MATCH(ROW()-1,Table2[//]))</f>
        <v>4</v>
      </c>
      <c r="C1978" s="8" t="str">
        <f>INDEX(Table2[KET],MATCH(ROW()-1,Table2[//]))</f>
        <v>720 pc</v>
      </c>
    </row>
    <row r="1979" spans="1:3">
      <c r="A1979" s="6" t="str">
        <f>INDEX(Table2[NAMA BARANG],MATCH(ROW()-1,Table2[//]))</f>
        <v>Stapler V Tech MOD-10</v>
      </c>
      <c r="B1979" s="7">
        <f>INDEX(Table2[TT],MATCH(ROW()-1,Table2[//]))</f>
        <v>7</v>
      </c>
      <c r="C1979" s="8" t="str">
        <f>INDEX(Table2[KET],MATCH(ROW()-1,Table2[//]))</f>
        <v>360 pc</v>
      </c>
    </row>
    <row r="1980" spans="1:3">
      <c r="A1980" s="6" t="str">
        <f>INDEX(Table2[NAMA BARANG],MATCH(ROW()-1,Table2[//]))</f>
        <v>Stapler V Tech MOD-10M</v>
      </c>
      <c r="B1980" s="7">
        <f>INDEX(Table2[TT],MATCH(ROW()-1,Table2[//]))</f>
        <v>3</v>
      </c>
      <c r="C1980" s="8" t="str">
        <f>INDEX(Table2[KET],MATCH(ROW()-1,Table2[//]))</f>
        <v>720 pc</v>
      </c>
    </row>
    <row r="1981" spans="1:3">
      <c r="A1981" s="6" t="str">
        <f>INDEX(Table2[NAMA BARANG],MATCH(ROW()-1,Table2[//]))</f>
        <v>Stapler V Tech MOD-45M</v>
      </c>
      <c r="B1981" s="7">
        <f>INDEX(Table2[TT],MATCH(ROW()-1,Table2[//]))</f>
        <v>6</v>
      </c>
      <c r="C1981" s="8" t="str">
        <f>INDEX(Table2[KET],MATCH(ROW()-1,Table2[//]))</f>
        <v>480 pc</v>
      </c>
    </row>
    <row r="1982" spans="1:3">
      <c r="A1982" s="6" t="str">
        <f>INDEX(Table2[NAMA BARANG],MATCH(ROW()-1,Table2[//]))</f>
        <v>Stapler V Tech NR 10</v>
      </c>
      <c r="B1982" s="7">
        <f>INDEX(Table2[TT],MATCH(ROW()-1,Table2[//]))</f>
        <v>9</v>
      </c>
      <c r="C1982" s="8" t="str">
        <f>INDEX(Table2[KET],MATCH(ROW()-1,Table2[//]))</f>
        <v>360 pc</v>
      </c>
    </row>
    <row r="1983" spans="1:3">
      <c r="A1983" s="6" t="str">
        <f>INDEX(Table2[NAMA BARANG],MATCH(ROW()-1,Table2[//]))</f>
        <v>Stapler V Tech Standy 10</v>
      </c>
      <c r="B1983" s="7">
        <f>INDEX(Table2[TT],MATCH(ROW()-1,Table2[//]))</f>
        <v>1</v>
      </c>
      <c r="C1983" s="8" t="str">
        <f>INDEX(Table2[KET],MATCH(ROW()-1,Table2[//]))</f>
        <v>240 pc</v>
      </c>
    </row>
    <row r="1984" spans="1:3">
      <c r="A1984" s="6" t="str">
        <f>INDEX(Table2[NAMA BARANG],MATCH(ROW()-1,Table2[//]))</f>
        <v>Stationery Box Fy 03 Hp</v>
      </c>
      <c r="B1984" s="7">
        <f>INDEX(Table2[TT],MATCH(ROW()-1,Table2[//]))</f>
        <v>1</v>
      </c>
      <c r="C1984" s="8" t="str">
        <f>INDEX(Table2[KET],MATCH(ROW()-1,Table2[//]))</f>
        <v>16 ls</v>
      </c>
    </row>
    <row r="1985" spans="1:3">
      <c r="A1985" s="6" t="str">
        <f>INDEX(Table2[NAMA BARANG],MATCH(ROW()-1,Table2[//]))</f>
        <v>Stempel SK 1602</v>
      </c>
      <c r="B1985" s="7">
        <f>INDEX(Table2[TT],MATCH(ROW()-1,Table2[//]))</f>
        <v>8</v>
      </c>
      <c r="C1985" s="8" t="str">
        <f>INDEX(Table2[KET],MATCH(ROW()-1,Table2[//]))</f>
        <v>432 pc</v>
      </c>
    </row>
    <row r="1986" spans="1:3">
      <c r="A1986" s="6" t="str">
        <f>INDEX(Table2[NAMA BARANG],MATCH(ROW()-1,Table2[//]))</f>
        <v>Stempel SK 849K</v>
      </c>
      <c r="B1986" s="7">
        <f>INDEX(Table2[TT],MATCH(ROW()-1,Table2[//]))</f>
        <v>8</v>
      </c>
      <c r="C1986" s="8" t="str">
        <f>INDEX(Table2[KET],MATCH(ROW()-1,Table2[//]))</f>
        <v>360 pc</v>
      </c>
    </row>
    <row r="1987" spans="1:3">
      <c r="A1987" s="6" t="str">
        <f>INDEX(Table2[NAMA BARANG],MATCH(ROW()-1,Table2[//]))</f>
        <v>Stick note 654 4C</v>
      </c>
      <c r="B1987" s="7">
        <f>INDEX(Table2[TT],MATCH(ROW()-1,Table2[//]))</f>
        <v>7</v>
      </c>
      <c r="C1987" s="8" t="str">
        <f>INDEX(Table2[KET],MATCH(ROW()-1,Table2[//]))</f>
        <v>600 pc</v>
      </c>
    </row>
    <row r="1988" spans="1:3">
      <c r="A1988" s="6" t="str">
        <f>INDEX(Table2[NAMA BARANG],MATCH(ROW()-1,Table2[//]))</f>
        <v>Stick Note DF AO 3L (garis)</v>
      </c>
      <c r="B1988" s="7">
        <f>INDEX(Table2[TT],MATCH(ROW()-1,Table2[//]))</f>
        <v>16</v>
      </c>
      <c r="C1988" s="8" t="str">
        <f>INDEX(Table2[KET],MATCH(ROW()-1,Table2[//]))</f>
        <v>384 pc</v>
      </c>
    </row>
    <row r="1989" spans="1:3">
      <c r="A1989" s="6" t="str">
        <f>INDEX(Table2[NAMA BARANG],MATCH(ROW()-1,Table2[//]))</f>
        <v>Stick note holo plastik 9083</v>
      </c>
      <c r="B1989" s="7">
        <f>INDEX(Table2[TT],MATCH(ROW()-1,Table2[//]))</f>
        <v>1</v>
      </c>
      <c r="C1989" s="8">
        <f>INDEX(Table2[KET],MATCH(ROW()-1,Table2[//]))</f>
        <v>1800</v>
      </c>
    </row>
    <row r="1990" spans="1:3">
      <c r="A1990" s="6" t="str">
        <f>INDEX(Table2[NAMA BARANG],MATCH(ROW()-1,Table2[//]))</f>
        <v>Stick note KC 5830</v>
      </c>
      <c r="B1990" s="7">
        <f>INDEX(Table2[TT],MATCH(ROW()-1,Table2[//]))</f>
        <v>9</v>
      </c>
      <c r="C1990" s="8">
        <f>INDEX(Table2[KET],MATCH(ROW()-1,Table2[//]))</f>
        <v>1600</v>
      </c>
    </row>
    <row r="1991" spans="1:3">
      <c r="A1991" s="6" t="str">
        <f>INDEX(Table2[NAMA BARANG],MATCH(ROW()-1,Table2[//]))</f>
        <v>Stick Note plastik 112</v>
      </c>
      <c r="B1991" s="7">
        <f>INDEX(Table2[TT],MATCH(ROW()-1,Table2[//]))</f>
        <v>1</v>
      </c>
      <c r="C1991" s="8" t="str">
        <f>INDEX(Table2[KET],MATCH(ROW()-1,Table2[//]))</f>
        <v>1440 pc</v>
      </c>
    </row>
    <row r="1992" spans="1:3">
      <c r="A1992" s="6" t="str">
        <f>INDEX(Table2[NAMA BARANG],MATCH(ROW()-1,Table2[//]))</f>
        <v>Stick Note TF 0243</v>
      </c>
      <c r="B1992" s="7">
        <f>INDEX(Table2[TT],MATCH(ROW()-1,Table2[//]))</f>
        <v>41</v>
      </c>
      <c r="C1992" s="8" t="str">
        <f>INDEX(Table2[KET],MATCH(ROW()-1,Table2[//]))</f>
        <v>108 pc</v>
      </c>
    </row>
    <row r="1993" spans="1:3">
      <c r="A1993" s="6" t="str">
        <f>INDEX(Table2[NAMA BARANG],MATCH(ROW()-1,Table2[//]))</f>
        <v>Stick note TF 654 5C</v>
      </c>
      <c r="B1993" s="7">
        <f>INDEX(Table2[TT],MATCH(ROW()-1,Table2[//]))</f>
        <v>2</v>
      </c>
      <c r="C1993" s="8" t="str">
        <f>INDEX(Table2[KET],MATCH(ROW()-1,Table2[//]))</f>
        <v>300 pc</v>
      </c>
    </row>
    <row r="1994" spans="1:3">
      <c r="A1994" s="6" t="str">
        <f>INDEX(Table2[NAMA BARANG],MATCH(ROW()-1,Table2[//]))</f>
        <v>Stick Transparant MH (Wi WW01) Balon</v>
      </c>
      <c r="B1994" s="7">
        <f>INDEX(Table2[TT],MATCH(ROW()-1,Table2[//]))</f>
        <v>1</v>
      </c>
      <c r="C1994" s="8">
        <f>INDEX(Table2[KET],MATCH(ROW()-1,Table2[//]))</f>
        <v>100</v>
      </c>
    </row>
    <row r="1995" spans="1:3">
      <c r="A1995" s="6" t="str">
        <f>INDEX(Table2[NAMA BARANG],MATCH(ROW()-1,Table2[//]))</f>
        <v>Sticker 2U 501-520</v>
      </c>
      <c r="B1995" s="7">
        <f>INDEX(Table2[TT],MATCH(ROW()-1,Table2[//]))</f>
        <v>1</v>
      </c>
      <c r="C1995" s="8" t="str">
        <f>INDEX(Table2[KET],MATCH(ROW()-1,Table2[//]))</f>
        <v>500 pc</v>
      </c>
    </row>
    <row r="1996" spans="1:3">
      <c r="A1996" s="6" t="str">
        <f>INDEX(Table2[NAMA BARANG],MATCH(ROW()-1,Table2[//]))</f>
        <v>Sticker Book Seal 500 (1x90)</v>
      </c>
      <c r="B1996" s="7">
        <f>INDEX(Table2[TT],MATCH(ROW()-1,Table2[//]))</f>
        <v>2</v>
      </c>
      <c r="C1996" s="8" t="str">
        <f>INDEX(Table2[KET],MATCH(ROW()-1,Table2[//]))</f>
        <v>20 card</v>
      </c>
    </row>
    <row r="1997" spans="1:3">
      <c r="A1997" s="6" t="str">
        <f>INDEX(Table2[NAMA BARANG],MATCH(ROW()-1,Table2[//]))</f>
        <v>Sticker JB 96</v>
      </c>
      <c r="B1997" s="7">
        <f>INDEX(Table2[TT],MATCH(ROW()-1,Table2[//]))</f>
        <v>1</v>
      </c>
      <c r="C1997" s="8" t="str">
        <f>INDEX(Table2[KET],MATCH(ROW()-1,Table2[//]))</f>
        <v>2000 pc</v>
      </c>
    </row>
    <row r="1998" spans="1:3">
      <c r="A1998" s="6" t="str">
        <f>INDEX(Table2[NAMA BARANG],MATCH(ROW()-1,Table2[//]))</f>
        <v>Sticker Nama Disney (blm jadi) 1 pak 2pc</v>
      </c>
      <c r="B1998" s="7">
        <f>INDEX(Table2[TT],MATCH(ROW()-1,Table2[//]))</f>
        <v>4</v>
      </c>
      <c r="C1998" s="8" t="str">
        <f>INDEX(Table2[KET],MATCH(ROW()-1,Table2[//]))</f>
        <v>800 pc</v>
      </c>
    </row>
    <row r="1999" spans="1:3">
      <c r="A1999" s="6" t="str">
        <f>INDEX(Table2[NAMA BARANG],MATCH(ROW()-1,Table2[//]))</f>
        <v>Sticker TWM 1001-1012</v>
      </c>
      <c r="B1999" s="7">
        <f>INDEX(Table2[TT],MATCH(ROW()-1,Table2[//]))</f>
        <v>4</v>
      </c>
      <c r="C1999" s="8">
        <f>INDEX(Table2[KET],MATCH(ROW()-1,Table2[//]))</f>
        <v>480</v>
      </c>
    </row>
    <row r="2000" spans="1:3">
      <c r="A2000" s="6" t="str">
        <f>INDEX(Table2[NAMA BARANG],MATCH(ROW()-1,Table2[//]))</f>
        <v>Sticker WTP Timbul 4 Design (@ 30pc)</v>
      </c>
      <c r="B2000" s="7">
        <f>INDEX(Table2[TT],MATCH(ROW()-1,Table2[//]))</f>
        <v>1</v>
      </c>
      <c r="C2000" s="8" t="str">
        <f>INDEX(Table2[KET],MATCH(ROW()-1,Table2[//]))</f>
        <v>2520 pc</v>
      </c>
    </row>
    <row r="2001" spans="1:3">
      <c r="A2001" s="6" t="str">
        <f>INDEX(Table2[NAMA BARANG],MATCH(ROW()-1,Table2[//]))</f>
        <v>StickerRom Decor 2FXH 8011-8019</v>
      </c>
      <c r="B2001" s="7">
        <f>INDEX(Table2[TT],MATCH(ROW()-1,Table2[//]))</f>
        <v>1</v>
      </c>
      <c r="C2001" s="8">
        <f>INDEX(Table2[KET],MATCH(ROW()-1,Table2[//]))</f>
        <v>2400</v>
      </c>
    </row>
    <row r="2002" spans="1:3">
      <c r="A2002" s="6" t="str">
        <f>INDEX(Table2[NAMA BARANG],MATCH(ROW()-1,Table2[//]))</f>
        <v>StickerRom Decor FHD 001-012</v>
      </c>
      <c r="B2002" s="7">
        <f>INDEX(Table2[TT],MATCH(ROW()-1,Table2[//]))</f>
        <v>1</v>
      </c>
      <c r="C2002" s="8" t="str">
        <f>INDEX(Table2[KET],MATCH(ROW()-1,Table2[//]))</f>
        <v>500 pc</v>
      </c>
    </row>
    <row r="2003" spans="1:3">
      <c r="A2003" s="6" t="str">
        <f>INDEX(Table2[NAMA BARANG],MATCH(ROW()-1,Table2[//]))</f>
        <v>StickerRom Decor Ok V 025-032</v>
      </c>
      <c r="B2003" s="7">
        <f>INDEX(Table2[TT],MATCH(ROW()-1,Table2[//]))</f>
        <v>4</v>
      </c>
      <c r="C2003" s="8">
        <f>INDEX(Table2[KET],MATCH(ROW()-1,Table2[//]))</f>
        <v>800</v>
      </c>
    </row>
    <row r="2004" spans="1:3">
      <c r="A2004" s="6" t="str">
        <f>INDEX(Table2[NAMA BARANG],MATCH(ROW()-1,Table2[//]))</f>
        <v>StickerRom Decor SC 1001-08/</v>
      </c>
      <c r="B2004" s="7">
        <f>INDEX(Table2[TT],MATCH(ROW()-1,Table2[//]))</f>
        <v>4</v>
      </c>
      <c r="C2004" s="8">
        <f>INDEX(Table2[KET],MATCH(ROW()-1,Table2[//]))</f>
        <v>800</v>
      </c>
    </row>
    <row r="2005" spans="1:3">
      <c r="A2005" s="6" t="str">
        <f>INDEX(Table2[NAMA BARANG],MATCH(ROW()-1,Table2[//]))</f>
        <v>Stip 002 Bunga Beauty (1 card=12)</v>
      </c>
      <c r="B2005" s="7">
        <f>INDEX(Table2[TT],MATCH(ROW()-1,Table2[//]))</f>
        <v>6</v>
      </c>
      <c r="C2005" s="8" t="str">
        <f>INDEX(Table2[KET],MATCH(ROW()-1,Table2[//]))</f>
        <v>100 card</v>
      </c>
    </row>
    <row r="2006" spans="1:3">
      <c r="A2006" s="6" t="str">
        <f>INDEX(Table2[NAMA BARANG],MATCH(ROW()-1,Table2[//]))</f>
        <v>Stip 1402 Sepak bola (36)</v>
      </c>
      <c r="B2006" s="7">
        <f>INDEX(Table2[TT],MATCH(ROW()-1,Table2[//]))</f>
        <v>1</v>
      </c>
      <c r="C2006" s="8" t="str">
        <f>INDEX(Table2[KET],MATCH(ROW()-1,Table2[//]))</f>
        <v>40 box</v>
      </c>
    </row>
    <row r="2007" spans="1:3">
      <c r="A2007" s="6" t="str">
        <f>INDEX(Table2[NAMA BARANG],MATCH(ROW()-1,Table2[//]))</f>
        <v>Stip 2115</v>
      </c>
      <c r="B2007" s="7">
        <f>INDEX(Table2[TT],MATCH(ROW()-1,Table2[//]))</f>
        <v>3</v>
      </c>
      <c r="C2007" s="8" t="str">
        <f>INDEX(Table2[KET],MATCH(ROW()-1,Table2[//]))</f>
        <v>30 ls</v>
      </c>
    </row>
    <row r="2008" spans="1:3">
      <c r="A2008" s="6" t="str">
        <f>INDEX(Table2[NAMA BARANG],MATCH(ROW()-1,Table2[//]))</f>
        <v>Stip 2819 Monochi (30 pc) Boneka coklat</v>
      </c>
      <c r="B2008" s="7">
        <f>INDEX(Table2[TT],MATCH(ROW()-1,Table2[//]))</f>
        <v>3</v>
      </c>
      <c r="C2008" s="8" t="str">
        <f>INDEX(Table2[KET],MATCH(ROW()-1,Table2[//]))</f>
        <v>20 box</v>
      </c>
    </row>
    <row r="2009" spans="1:3">
      <c r="A2009" s="6" t="str">
        <f>INDEX(Table2[NAMA BARANG],MATCH(ROW()-1,Table2[//]))</f>
        <v>Stip 3901 PR</v>
      </c>
      <c r="B2009" s="7">
        <f>INDEX(Table2[TT],MATCH(ROW()-1,Table2[//]))</f>
        <v>3</v>
      </c>
      <c r="C2009" s="8" t="str">
        <f>INDEX(Table2[KET],MATCH(ROW()-1,Table2[//]))</f>
        <v>40 box</v>
      </c>
    </row>
    <row r="2010" spans="1:3">
      <c r="A2010" s="6" t="str">
        <f>INDEX(Table2[NAMA BARANG],MATCH(ROW()-1,Table2[//]))</f>
        <v>Stip 4005 (1x40)</v>
      </c>
      <c r="B2010" s="7">
        <f>INDEX(Table2[TT],MATCH(ROW()-1,Table2[//]))</f>
        <v>1</v>
      </c>
      <c r="C2010" s="8" t="str">
        <f>INDEX(Table2[KET],MATCH(ROW()-1,Table2[//]))</f>
        <v>30 box</v>
      </c>
    </row>
    <row r="2011" spans="1:3">
      <c r="A2011" s="6" t="str">
        <f>INDEX(Table2[NAMA BARANG],MATCH(ROW()-1,Table2[//]))</f>
        <v>Stip 5218 Monster (1 Box=32)</v>
      </c>
      <c r="B2011" s="7">
        <f>INDEX(Table2[TT],MATCH(ROW()-1,Table2[//]))</f>
        <v>11</v>
      </c>
      <c r="C2011" s="8" t="str">
        <f>INDEX(Table2[KET],MATCH(ROW()-1,Table2[//]))</f>
        <v>20 Dos</v>
      </c>
    </row>
    <row r="2012" spans="1:3">
      <c r="A2012" s="6" t="str">
        <f>INDEX(Table2[NAMA BARANG],MATCH(ROW()-1,Table2[//]))</f>
        <v>Stip 5220 Boneka (1 Box=36)</v>
      </c>
      <c r="B2012" s="7">
        <f>INDEX(Table2[TT],MATCH(ROW()-1,Table2[//]))</f>
        <v>11</v>
      </c>
      <c r="C2012" s="8" t="str">
        <f>INDEX(Table2[KET],MATCH(ROW()-1,Table2[//]))</f>
        <v>20 Dos</v>
      </c>
    </row>
    <row r="2013" spans="1:3">
      <c r="A2013" s="6" t="str">
        <f>INDEX(Table2[NAMA BARANG],MATCH(ROW()-1,Table2[//]))</f>
        <v>Stip 5221 Ninja (1 Box=36)</v>
      </c>
      <c r="B2013" s="7">
        <f>INDEX(Table2[TT],MATCH(ROW()-1,Table2[//]))</f>
        <v>9</v>
      </c>
      <c r="C2013" s="8" t="str">
        <f>INDEX(Table2[KET],MATCH(ROW()-1,Table2[//]))</f>
        <v>20 Dos</v>
      </c>
    </row>
    <row r="2014" spans="1:3">
      <c r="A2014" s="6" t="str">
        <f>INDEX(Table2[NAMA BARANG],MATCH(ROW()-1,Table2[//]))</f>
        <v>Stip 6171</v>
      </c>
      <c r="B2014" s="7">
        <f>INDEX(Table2[TT],MATCH(ROW()-1,Table2[//]))</f>
        <v>5</v>
      </c>
      <c r="C2014" s="8" t="str">
        <f>INDEX(Table2[KET],MATCH(ROW()-1,Table2[//]))</f>
        <v>16 box</v>
      </c>
    </row>
    <row r="2015" spans="1:3">
      <c r="A2015" s="6" t="str">
        <f>INDEX(Table2[NAMA BARANG],MATCH(ROW()-1,Table2[//]))</f>
        <v>Stip 6180</v>
      </c>
      <c r="B2015" s="7">
        <f>INDEX(Table2[TT],MATCH(ROW()-1,Table2[//]))</f>
        <v>7</v>
      </c>
      <c r="C2015" s="8" t="str">
        <f>INDEX(Table2[KET],MATCH(ROW()-1,Table2[//]))</f>
        <v>16 box</v>
      </c>
    </row>
    <row r="2016" spans="1:3">
      <c r="A2016" s="6" t="str">
        <f>INDEX(Table2[NAMA BARANG],MATCH(ROW()-1,Table2[//]))</f>
        <v>Stip 6195</v>
      </c>
      <c r="B2016" s="7">
        <f>INDEX(Table2[TT],MATCH(ROW()-1,Table2[//]))</f>
        <v>9</v>
      </c>
      <c r="C2016" s="8" t="str">
        <f>INDEX(Table2[KET],MATCH(ROW()-1,Table2[//]))</f>
        <v>20 box</v>
      </c>
    </row>
    <row r="2017" spans="1:3">
      <c r="A2017" s="6" t="str">
        <f>INDEX(Table2[NAMA BARANG],MATCH(ROW()-1,Table2[//]))</f>
        <v>Stip 6213</v>
      </c>
      <c r="B2017" s="7">
        <f>INDEX(Table2[TT],MATCH(ROW()-1,Table2[//]))</f>
        <v>10</v>
      </c>
      <c r="C2017" s="8" t="str">
        <f>INDEX(Table2[KET],MATCH(ROW()-1,Table2[//]))</f>
        <v>16 box</v>
      </c>
    </row>
    <row r="2018" spans="1:3">
      <c r="A2018" s="6" t="str">
        <f>INDEX(Table2[NAMA BARANG],MATCH(ROW()-1,Table2[//]))</f>
        <v>Stip 6219</v>
      </c>
      <c r="B2018" s="7">
        <f>INDEX(Table2[TT],MATCH(ROW()-1,Table2[//]))</f>
        <v>8</v>
      </c>
      <c r="C2018" s="8" t="str">
        <f>INDEX(Table2[KET],MATCH(ROW()-1,Table2[//]))</f>
        <v>20 box</v>
      </c>
    </row>
    <row r="2019" spans="1:3">
      <c r="A2019" s="6" t="str">
        <f>INDEX(Table2[NAMA BARANG],MATCH(ROW()-1,Table2[//]))</f>
        <v>Stip 8904</v>
      </c>
      <c r="B2019" s="7">
        <f>INDEX(Table2[TT],MATCH(ROW()-1,Table2[//]))</f>
        <v>1</v>
      </c>
      <c r="C2019" s="8" t="str">
        <f>INDEX(Table2[KET],MATCH(ROW()-1,Table2[//]))</f>
        <v>24 box</v>
      </c>
    </row>
    <row r="2020" spans="1:3">
      <c r="A2020" s="6" t="str">
        <f>INDEX(Table2[NAMA BARANG],MATCH(ROW()-1,Table2[//]))</f>
        <v>Stip 943 Kotak (1 Box=24)</v>
      </c>
      <c r="B2020" s="7">
        <f>INDEX(Table2[TT],MATCH(ROW()-1,Table2[//]))</f>
        <v>10</v>
      </c>
      <c r="C2020" s="8" t="str">
        <f>INDEX(Table2[KET],MATCH(ROW()-1,Table2[//]))</f>
        <v>30 box</v>
      </c>
    </row>
    <row r="2021" spans="1:3">
      <c r="A2021" s="6" t="str">
        <f>INDEX(Table2[NAMA BARANG],MATCH(ROW()-1,Table2[//]))</f>
        <v>Stip 944 Botol (1 Box=32)</v>
      </c>
      <c r="B2021" s="7">
        <f>INDEX(Table2[TT],MATCH(ROW()-1,Table2[//]))</f>
        <v>2</v>
      </c>
      <c r="C2021" s="8" t="str">
        <f>INDEX(Table2[KET],MATCH(ROW()-1,Table2[//]))</f>
        <v>30 box</v>
      </c>
    </row>
    <row r="2022" spans="1:3">
      <c r="A2022" s="6" t="str">
        <f>INDEX(Table2[NAMA BARANG],MATCH(ROW()-1,Table2[//]))</f>
        <v>Stip A 032 bentuk Shaun (1x24)</v>
      </c>
      <c r="B2022" s="7">
        <f>INDEX(Table2[TT],MATCH(ROW()-1,Table2[//]))</f>
        <v>1</v>
      </c>
      <c r="C2022" s="8" t="str">
        <f>INDEX(Table2[KET],MATCH(ROW()-1,Table2[//]))</f>
        <v>40 box</v>
      </c>
    </row>
    <row r="2023" spans="1:3">
      <c r="A2023" s="6" t="str">
        <f>INDEX(Table2[NAMA BARANG],MATCH(ROW()-1,Table2[//]))</f>
        <v>Stip A 037 Smurf</v>
      </c>
      <c r="B2023" s="7">
        <f>INDEX(Table2[TT],MATCH(ROW()-1,Table2[//]))</f>
        <v>4</v>
      </c>
      <c r="C2023" s="8" t="str">
        <f>INDEX(Table2[KET],MATCH(ROW()-1,Table2[//]))</f>
        <v>40 box</v>
      </c>
    </row>
    <row r="2024" spans="1:3">
      <c r="A2024" s="6" t="str">
        <f>INDEX(Table2[NAMA BARANG],MATCH(ROW()-1,Table2[//]))</f>
        <v>Stip A 081-082</v>
      </c>
      <c r="B2024" s="7">
        <f>INDEX(Table2[TT],MATCH(ROW()-1,Table2[//]))</f>
        <v>5</v>
      </c>
      <c r="C2024" s="8" t="str">
        <f>INDEX(Table2[KET],MATCH(ROW()-1,Table2[//]))</f>
        <v>48 box</v>
      </c>
    </row>
    <row r="2025" spans="1:3">
      <c r="A2025" s="6" t="str">
        <f>INDEX(Table2[NAMA BARANG],MATCH(ROW()-1,Table2[//]))</f>
        <v>Stip A 086 Apple (1x20)</v>
      </c>
      <c r="B2025" s="7">
        <f>INDEX(Table2[TT],MATCH(ROW()-1,Table2[//]))</f>
        <v>13</v>
      </c>
      <c r="C2025" s="8" t="str">
        <f>INDEX(Table2[KET],MATCH(ROW()-1,Table2[//]))</f>
        <v>40 tas</v>
      </c>
    </row>
    <row r="2026" spans="1:3">
      <c r="A2026" s="6" t="str">
        <f>INDEX(Table2[NAMA BARANG],MATCH(ROW()-1,Table2[//]))</f>
        <v>Stip A 089 Kupu2 (1x18)</v>
      </c>
      <c r="B2026" s="7">
        <f>INDEX(Table2[TT],MATCH(ROW()-1,Table2[//]))</f>
        <v>7</v>
      </c>
      <c r="C2026" s="8" t="str">
        <f>INDEX(Table2[KET],MATCH(ROW()-1,Table2[//]))</f>
        <v>45 tas</v>
      </c>
    </row>
    <row r="2027" spans="1:3">
      <c r="A2027" s="6" t="str">
        <f>INDEX(Table2[NAMA BARANG],MATCH(ROW()-1,Table2[//]))</f>
        <v>Stip A 090 WTP (1x24)</v>
      </c>
      <c r="B2027" s="7">
        <f>INDEX(Table2[TT],MATCH(ROW()-1,Table2[//]))</f>
        <v>12</v>
      </c>
      <c r="C2027" s="8" t="str">
        <f>INDEX(Table2[KET],MATCH(ROW()-1,Table2[//]))</f>
        <v>40 tas</v>
      </c>
    </row>
    <row r="2028" spans="1:3">
      <c r="A2028" s="6" t="str">
        <f>INDEX(Table2[NAMA BARANG],MATCH(ROW()-1,Table2[//]))</f>
        <v>Stip A 091-092 (1x48)</v>
      </c>
      <c r="B2028" s="7">
        <f>INDEX(Table2[TT],MATCH(ROW()-1,Table2[//]))</f>
        <v>5</v>
      </c>
      <c r="C2028" s="8" t="str">
        <f>INDEX(Table2[KET],MATCH(ROW()-1,Table2[//]))</f>
        <v>48 box</v>
      </c>
    </row>
    <row r="2029" spans="1:3">
      <c r="A2029" s="6" t="str">
        <f>INDEX(Table2[NAMA BARANG],MATCH(ROW()-1,Table2[//]))</f>
        <v>Stip A 093 WTP (1x12)</v>
      </c>
      <c r="B2029" s="7">
        <f>INDEX(Table2[TT],MATCH(ROW()-1,Table2[//]))</f>
        <v>16</v>
      </c>
      <c r="C2029" s="8" t="str">
        <f>INDEX(Table2[KET],MATCH(ROW()-1,Table2[//]))</f>
        <v>30 box</v>
      </c>
    </row>
    <row r="2030" spans="1:3">
      <c r="A2030" s="6" t="str">
        <f>INDEX(Table2[NAMA BARANG],MATCH(ROW()-1,Table2[//]))</f>
        <v>Stip A 098 Boneka (1x40)</v>
      </c>
      <c r="B2030" s="7">
        <f>INDEX(Table2[TT],MATCH(ROW()-1,Table2[//]))</f>
        <v>4</v>
      </c>
      <c r="C2030" s="8" t="str">
        <f>INDEX(Table2[KET],MATCH(ROW()-1,Table2[//]))</f>
        <v>20 box</v>
      </c>
    </row>
    <row r="2031" spans="1:3">
      <c r="A2031" s="6" t="str">
        <f>INDEX(Table2[NAMA BARANG],MATCH(ROW()-1,Table2[//]))</f>
        <v>Stip Abjad Disney (26)</v>
      </c>
      <c r="B2031" s="7">
        <f>INDEX(Table2[TT],MATCH(ROW()-1,Table2[//]))</f>
        <v>2</v>
      </c>
      <c r="C2031" s="8" t="str">
        <f>INDEX(Table2[KET],MATCH(ROW()-1,Table2[//]))</f>
        <v>80 box</v>
      </c>
    </row>
    <row r="2032" spans="1:3">
      <c r="A2032" s="6" t="str">
        <f>INDEX(Table2[NAMA BARANG],MATCH(ROW()-1,Table2[//]))</f>
        <v>Stip bentuk love warna K 6934 (120)</v>
      </c>
      <c r="B2032" s="7">
        <f>INDEX(Table2[TT],MATCH(ROW()-1,Table2[//]))</f>
        <v>3</v>
      </c>
      <c r="C2032" s="8" t="str">
        <f>INDEX(Table2[KET],MATCH(ROW()-1,Table2[//]))</f>
        <v>240 ls</v>
      </c>
    </row>
    <row r="2033" spans="1:3">
      <c r="A2033" s="6" t="str">
        <f>INDEX(Table2[NAMA BARANG],MATCH(ROW()-1,Table2[//]))</f>
        <v>Stip BF 109</v>
      </c>
      <c r="B2033" s="7">
        <f>INDEX(Table2[TT],MATCH(ROW()-1,Table2[//]))</f>
        <v>3</v>
      </c>
      <c r="C2033" s="8" t="str">
        <f>INDEX(Table2[KET],MATCH(ROW()-1,Table2[//]))</f>
        <v>3200 pc</v>
      </c>
    </row>
    <row r="2034" spans="1:3">
      <c r="A2034" s="6" t="str">
        <f>INDEX(Table2[NAMA BARANG],MATCH(ROW()-1,Table2[//]))</f>
        <v>Stip Boneka salju 6219</v>
      </c>
      <c r="B2034" s="7">
        <f>INDEX(Table2[TT],MATCH(ROW()-1,Table2[//]))</f>
        <v>1</v>
      </c>
      <c r="C2034" s="8" t="str">
        <f>INDEX(Table2[KET],MATCH(ROW()-1,Table2[//]))</f>
        <v>20 box</v>
      </c>
    </row>
    <row r="2035" spans="1:3">
      <c r="A2035" s="6" t="str">
        <f>INDEX(Table2[NAMA BARANG],MATCH(ROW()-1,Table2[//]))</f>
        <v>Stip Brush C14-228 (48)</v>
      </c>
      <c r="B2035" s="7">
        <f>INDEX(Table2[TT],MATCH(ROW()-1,Table2[//]))</f>
        <v>4</v>
      </c>
      <c r="C2035" s="8" t="str">
        <f>INDEX(Table2[KET],MATCH(ROW()-1,Table2[//]))</f>
        <v>96 ls</v>
      </c>
    </row>
    <row r="2036" spans="1:3">
      <c r="A2036" s="6" t="str">
        <f>INDEX(Table2[NAMA BARANG],MATCH(ROW()-1,Table2[//]))</f>
        <v>Stip Collen (36)</v>
      </c>
      <c r="B2036" s="7">
        <f>INDEX(Table2[TT],MATCH(ROW()-1,Table2[//]))</f>
        <v>2</v>
      </c>
      <c r="C2036" s="8" t="str">
        <f>INDEX(Table2[KET],MATCH(ROW()-1,Table2[//]))</f>
        <v>48 box</v>
      </c>
    </row>
    <row r="2037" spans="1:3">
      <c r="A2037" s="6" t="str">
        <f>INDEX(Table2[NAMA BARANG],MATCH(ROW()-1,Table2[//]))</f>
        <v>Stip Deboss DB B20 putih</v>
      </c>
      <c r="B2037" s="7">
        <f>INDEX(Table2[TT],MATCH(ROW()-1,Table2[//]))</f>
        <v>1</v>
      </c>
      <c r="C2037" s="8" t="str">
        <f>INDEX(Table2[KET],MATCH(ROW()-1,Table2[//]))</f>
        <v>50 box</v>
      </c>
    </row>
    <row r="2038" spans="1:3">
      <c r="A2038" s="6" t="str">
        <f>INDEX(Table2[NAMA BARANG],MATCH(ROW()-1,Table2[//]))</f>
        <v>Stip Deboss DB B40 P</v>
      </c>
      <c r="B2038" s="7">
        <f>INDEX(Table2[TT],MATCH(ROW()-1,Table2[//]))</f>
        <v>2</v>
      </c>
      <c r="C2038" s="8" t="str">
        <f>INDEX(Table2[KET],MATCH(ROW()-1,Table2[//]))</f>
        <v>50 box</v>
      </c>
    </row>
    <row r="2039" spans="1:3">
      <c r="A2039" s="6" t="str">
        <f>INDEX(Table2[NAMA BARANG],MATCH(ROW()-1,Table2[//]))</f>
        <v>Stip Doraemon 0931 (24)</v>
      </c>
      <c r="B2039" s="7">
        <f>INDEX(Table2[TT],MATCH(ROW()-1,Table2[//]))</f>
        <v>7</v>
      </c>
      <c r="C2039" s="8" t="str">
        <f>INDEX(Table2[KET],MATCH(ROW()-1,Table2[//]))</f>
        <v>40 box</v>
      </c>
    </row>
    <row r="2040" spans="1:3">
      <c r="A2040" s="6" t="str">
        <f>INDEX(Table2[NAMA BARANG],MATCH(ROW()-1,Table2[//]))</f>
        <v>Stip ER 02c ZRM</v>
      </c>
      <c r="B2040" s="7">
        <f>INDEX(Table2[TT],MATCH(ROW()-1,Table2[//]))</f>
        <v>1</v>
      </c>
      <c r="C2040" s="8" t="str">
        <f>INDEX(Table2[KET],MATCH(ROW()-1,Table2[//]))</f>
        <v>40 pk</v>
      </c>
    </row>
    <row r="2041" spans="1:3">
      <c r="A2041" s="6" t="str">
        <f>INDEX(Table2[NAMA BARANG],MATCH(ROW()-1,Table2[//]))</f>
        <v>Stip ER 1318 minion (30)</v>
      </c>
      <c r="B2041" s="7">
        <f>INDEX(Table2[TT],MATCH(ROW()-1,Table2[//]))</f>
        <v>1</v>
      </c>
      <c r="C2041" s="8" t="str">
        <f>INDEX(Table2[KET],MATCH(ROW()-1,Table2[//]))</f>
        <v>40 box</v>
      </c>
    </row>
    <row r="2042" spans="1:3">
      <c r="A2042" s="6" t="str">
        <f>INDEX(Table2[NAMA BARANG],MATCH(ROW()-1,Table2[//]))</f>
        <v>Stip ER 2065 lapis 1 box 24</v>
      </c>
      <c r="B2042" s="7">
        <f>INDEX(Table2[TT],MATCH(ROW()-1,Table2[//]))</f>
        <v>2</v>
      </c>
      <c r="C2042" s="8" t="str">
        <f>INDEX(Table2[KET],MATCH(ROW()-1,Table2[//]))</f>
        <v>80 box</v>
      </c>
    </row>
    <row r="2043" spans="1:3">
      <c r="A2043" s="6" t="str">
        <f>INDEX(Table2[NAMA BARANG],MATCH(ROW()-1,Table2[//]))</f>
        <v>Stip ER-5129 Landak (24 pc)</v>
      </c>
      <c r="B2043" s="7">
        <f>INDEX(Table2[TT],MATCH(ROW()-1,Table2[//]))</f>
        <v>1</v>
      </c>
      <c r="C2043" s="8" t="str">
        <f>INDEX(Table2[KET],MATCH(ROW()-1,Table2[//]))</f>
        <v>20 box</v>
      </c>
    </row>
    <row r="2044" spans="1:3">
      <c r="A2044" s="6" t="str">
        <f>INDEX(Table2[NAMA BARANG],MATCH(ROW()-1,Table2[//]))</f>
        <v>Stip girls pjg Ky H 8113</v>
      </c>
      <c r="B2044" s="7">
        <f>INDEX(Table2[TT],MATCH(ROW()-1,Table2[//]))</f>
        <v>2</v>
      </c>
      <c r="C2044" s="8" t="str">
        <f>INDEX(Table2[KET],MATCH(ROW()-1,Table2[//]))</f>
        <v>24 box</v>
      </c>
    </row>
    <row r="2045" spans="1:3">
      <c r="A2045" s="6" t="str">
        <f>INDEX(Table2[NAMA BARANG],MATCH(ROW()-1,Table2[//]))</f>
        <v>Stip HK besar 6764 (60)</v>
      </c>
      <c r="B2045" s="7">
        <f>INDEX(Table2[TT],MATCH(ROW()-1,Table2[//]))</f>
        <v>47</v>
      </c>
      <c r="C2045" s="8" t="str">
        <f>INDEX(Table2[KET],MATCH(ROW()-1,Table2[//]))</f>
        <v>120 ls</v>
      </c>
    </row>
    <row r="2046" spans="1:3">
      <c r="A2046" s="6" t="str">
        <f>INDEX(Table2[NAMA BARANG],MATCH(ROW()-1,Table2[//]))</f>
        <v>Stip HK K 6762 (120 pc) BLK</v>
      </c>
      <c r="B2046" s="7">
        <f>INDEX(Table2[TT],MATCH(ROW()-1,Table2[//]))</f>
        <v>48</v>
      </c>
      <c r="C2046" s="8" t="str">
        <f>INDEX(Table2[KET],MATCH(ROW()-1,Table2[//]))</f>
        <v>240 ls</v>
      </c>
    </row>
    <row r="2047" spans="1:3">
      <c r="A2047" s="6" t="str">
        <f>INDEX(Table2[NAMA BARANG],MATCH(ROW()-1,Table2[//]))</f>
        <v>Stip Jersey putih</v>
      </c>
      <c r="B2047" s="7">
        <f>INDEX(Table2[TT],MATCH(ROW()-1,Table2[//]))</f>
        <v>13</v>
      </c>
      <c r="C2047" s="8" t="str">
        <f>INDEX(Table2[KET],MATCH(ROW()-1,Table2[//]))</f>
        <v>60 pk</v>
      </c>
    </row>
    <row r="2048" spans="1:3">
      <c r="A2048" s="6" t="str">
        <f>INDEX(Table2[NAMA BARANG],MATCH(ROW()-1,Table2[//]))</f>
        <v>Stip Jumbo 1038 Big Hero</v>
      </c>
      <c r="B2048" s="7">
        <f>INDEX(Table2[TT],MATCH(ROW()-1,Table2[//]))</f>
        <v>1</v>
      </c>
      <c r="C2048" s="8" t="str">
        <f>INDEX(Table2[KET],MATCH(ROW()-1,Table2[//]))</f>
        <v>30 box</v>
      </c>
    </row>
    <row r="2049" spans="1:3">
      <c r="A2049" s="6" t="str">
        <f>INDEX(Table2[NAMA BARANG],MATCH(ROW()-1,Table2[//]))</f>
        <v>Stip Jumbo Disney 4710 (24)</v>
      </c>
      <c r="B2049" s="7">
        <f>INDEX(Table2[TT],MATCH(ROW()-1,Table2[//]))</f>
        <v>1</v>
      </c>
      <c r="C2049" s="8" t="str">
        <f>INDEX(Table2[KET],MATCH(ROW()-1,Table2[//]))</f>
        <v>40 box</v>
      </c>
    </row>
    <row r="2050" spans="1:3">
      <c r="A2050" s="6" t="str">
        <f>INDEX(Table2[NAMA BARANG],MATCH(ROW()-1,Table2[//]))</f>
        <v>Stip JX-99002 Set + Asahan Apple bear (24 pc)</v>
      </c>
      <c r="B2050" s="7">
        <f>INDEX(Table2[TT],MATCH(ROW()-1,Table2[//]))</f>
        <v>4</v>
      </c>
      <c r="C2050" s="8" t="str">
        <f>INDEX(Table2[KET],MATCH(ROW()-1,Table2[//]))</f>
        <v>20 box</v>
      </c>
    </row>
    <row r="2051" spans="1:3">
      <c r="A2051" s="6" t="str">
        <f>INDEX(Table2[NAMA BARANG],MATCH(ROW()-1,Table2[//]))</f>
        <v>Stip JX-99009 Kursi goyang (24 pc)</v>
      </c>
      <c r="B2051" s="7">
        <f>INDEX(Table2[TT],MATCH(ROW()-1,Table2[//]))</f>
        <v>1</v>
      </c>
      <c r="C2051" s="8" t="str">
        <f>INDEX(Table2[KET],MATCH(ROW()-1,Table2[//]))</f>
        <v>36 box</v>
      </c>
    </row>
    <row r="2052" spans="1:3">
      <c r="A2052" s="6" t="str">
        <f>INDEX(Table2[NAMA BARANG],MATCH(ROW()-1,Table2[//]))</f>
        <v>Stip Kucing 6171/ Robot 6193</v>
      </c>
      <c r="B2052" s="7">
        <f>INDEX(Table2[TT],MATCH(ROW()-1,Table2[//]))</f>
        <v>2</v>
      </c>
      <c r="C2052" s="8" t="str">
        <f>INDEX(Table2[KET],MATCH(ROW()-1,Table2[//]))</f>
        <v>16 box</v>
      </c>
    </row>
    <row r="2053" spans="1:3">
      <c r="A2053" s="6" t="str">
        <f>INDEX(Table2[NAMA BARANG],MATCH(ROW()-1,Table2[//]))</f>
        <v>Stip Matahari 0025</v>
      </c>
      <c r="B2053" s="7">
        <f>INDEX(Table2[TT],MATCH(ROW()-1,Table2[//]))</f>
        <v>3</v>
      </c>
      <c r="C2053" s="8" t="str">
        <f>INDEX(Table2[KET],MATCH(ROW()-1,Table2[//]))</f>
        <v>100 disp</v>
      </c>
    </row>
    <row r="2054" spans="1:3">
      <c r="A2054" s="6" t="str">
        <f>INDEX(Table2[NAMA BARANG],MATCH(ROW()-1,Table2[//]))</f>
        <v>Stip Minion (36)</v>
      </c>
      <c r="B2054" s="7">
        <f>INDEX(Table2[TT],MATCH(ROW()-1,Table2[//]))</f>
        <v>29</v>
      </c>
      <c r="C2054" s="8" t="str">
        <f>INDEX(Table2[KET],MATCH(ROW()-1,Table2[//]))</f>
        <v>40 box</v>
      </c>
    </row>
    <row r="2055" spans="1:3">
      <c r="A2055" s="6" t="str">
        <f>INDEX(Table2[NAMA BARANG],MATCH(ROW()-1,Table2[//]))</f>
        <v>Stip minion 1316/ 17 (36)</v>
      </c>
      <c r="B2055" s="7">
        <f>INDEX(Table2[TT],MATCH(ROW()-1,Table2[//]))</f>
        <v>30</v>
      </c>
      <c r="C2055" s="8" t="str">
        <f>INDEX(Table2[KET],MATCH(ROW()-1,Table2[//]))</f>
        <v>40 pak</v>
      </c>
    </row>
    <row r="2056" spans="1:3">
      <c r="A2056" s="6" t="str">
        <f>INDEX(Table2[NAMA BARANG],MATCH(ROW()-1,Table2[//]))</f>
        <v>Stip Minion 6763 (120) K</v>
      </c>
      <c r="B2056" s="7">
        <f>INDEX(Table2[TT],MATCH(ROW()-1,Table2[//]))</f>
        <v>37</v>
      </c>
      <c r="C2056" s="8" t="str">
        <f>INDEX(Table2[KET],MATCH(ROW()-1,Table2[//]))</f>
        <v>240 ls</v>
      </c>
    </row>
    <row r="2057" spans="1:3">
      <c r="A2057" s="6" t="str">
        <f>INDEX(Table2[NAMA BARANG],MATCH(ROW()-1,Table2[//]))</f>
        <v>Stip Minion B 6765 (60)</v>
      </c>
      <c r="B2057" s="7">
        <f>INDEX(Table2[TT],MATCH(ROW()-1,Table2[//]))</f>
        <v>61</v>
      </c>
      <c r="C2057" s="8" t="str">
        <f>INDEX(Table2[KET],MATCH(ROW()-1,Table2[//]))</f>
        <v>120 ls</v>
      </c>
    </row>
    <row r="2058" spans="1:3">
      <c r="A2058" s="6" t="str">
        <f>INDEX(Table2[NAMA BARANG],MATCH(ROW()-1,Table2[//]))</f>
        <v>Stip MK-01 M Mouse (1x100)</v>
      </c>
      <c r="B2058" s="7">
        <f>INDEX(Table2[TT],MATCH(ROW()-1,Table2[//]))</f>
        <v>2</v>
      </c>
      <c r="C2058" s="8" t="str">
        <f>INDEX(Table2[KET],MATCH(ROW()-1,Table2[//]))</f>
        <v>20 box</v>
      </c>
    </row>
    <row r="2059" spans="1:3">
      <c r="A2059" s="6" t="str">
        <f>INDEX(Table2[NAMA BARANG],MATCH(ROW()-1,Table2[//]))</f>
        <v>Stip Monokurobo Oval (B) Mnk 828 (24)</v>
      </c>
      <c r="B2059" s="7">
        <f>INDEX(Table2[TT],MATCH(ROW()-1,Table2[//]))</f>
        <v>8</v>
      </c>
      <c r="C2059" s="8" t="str">
        <f>INDEX(Table2[KET],MATCH(ROW()-1,Table2[//]))</f>
        <v>80 box</v>
      </c>
    </row>
    <row r="2060" spans="1:3">
      <c r="A2060" s="6" t="str">
        <f>INDEX(Table2[NAMA BARANG],MATCH(ROW()-1,Table2[//]))</f>
        <v>Stip Monokurobo Oval (Tg) Mnk 827 (24)</v>
      </c>
      <c r="B2060" s="7">
        <f>INDEX(Table2[TT],MATCH(ROW()-1,Table2[//]))</f>
        <v>3</v>
      </c>
      <c r="C2060" s="8" t="str">
        <f>INDEX(Table2[KET],MATCH(ROW()-1,Table2[//]))</f>
        <v>80 box</v>
      </c>
    </row>
    <row r="2061" spans="1:3">
      <c r="A2061" s="6" t="str">
        <f>INDEX(Table2[NAMA BARANG],MATCH(ROW()-1,Table2[//]))</f>
        <v>Stip MS 2078 + magic(36)</v>
      </c>
      <c r="B2061" s="7">
        <f>INDEX(Table2[TT],MATCH(ROW()-1,Table2[//]))</f>
        <v>1</v>
      </c>
      <c r="C2061" s="8" t="str">
        <f>INDEX(Table2[KET],MATCH(ROW()-1,Table2[//]))</f>
        <v>21 box</v>
      </c>
    </row>
    <row r="2062" spans="1:3">
      <c r="A2062" s="6" t="str">
        <f>INDEX(Table2[NAMA BARANG],MATCH(ROW()-1,Table2[//]))</f>
        <v>Stip P09/ 2pc (48)</v>
      </c>
      <c r="B2062" s="7">
        <f>INDEX(Table2[TT],MATCH(ROW()-1,Table2[//]))</f>
        <v>1</v>
      </c>
      <c r="C2062" s="8" t="str">
        <f>INDEX(Table2[KET],MATCH(ROW()-1,Table2[//]))</f>
        <v>48 box</v>
      </c>
    </row>
    <row r="2063" spans="1:3">
      <c r="A2063" s="6" t="str">
        <f>INDEX(Table2[NAMA BARANG],MATCH(ROW()-1,Table2[//]))</f>
        <v>Stip RC 6031 (48)</v>
      </c>
      <c r="B2063" s="7">
        <f>INDEX(Table2[TT],MATCH(ROW()-1,Table2[//]))</f>
        <v>2</v>
      </c>
      <c r="C2063" s="8" t="str">
        <f>INDEX(Table2[KET],MATCH(ROW()-1,Table2[//]))</f>
        <v>48 box</v>
      </c>
    </row>
    <row r="2064" spans="1:3">
      <c r="A2064" s="6" t="str">
        <f>INDEX(Table2[NAMA BARANG],MATCH(ROW()-1,Table2[//]))</f>
        <v>Stip RC 6032</v>
      </c>
      <c r="B2064" s="7">
        <f>INDEX(Table2[TT],MATCH(ROW()-1,Table2[//]))</f>
        <v>1</v>
      </c>
      <c r="C2064" s="8" t="str">
        <f>INDEX(Table2[KET],MATCH(ROW()-1,Table2[//]))</f>
        <v>48 box</v>
      </c>
    </row>
    <row r="2065" spans="1:3">
      <c r="A2065" s="6" t="str">
        <f>INDEX(Table2[NAMA BARANG],MATCH(ROW()-1,Table2[//]))</f>
        <v>Stip RC 6034</v>
      </c>
      <c r="B2065" s="7">
        <f>INDEX(Table2[TT],MATCH(ROW()-1,Table2[//]))</f>
        <v>1</v>
      </c>
      <c r="C2065" s="8" t="str">
        <f>INDEX(Table2[KET],MATCH(ROW()-1,Table2[//]))</f>
        <v>48 box</v>
      </c>
    </row>
    <row r="2066" spans="1:3">
      <c r="A2066" s="6" t="str">
        <f>INDEX(Table2[NAMA BARANG],MATCH(ROW()-1,Table2[//]))</f>
        <v>Stip RC 6035</v>
      </c>
      <c r="B2066" s="7">
        <f>INDEX(Table2[TT],MATCH(ROW()-1,Table2[//]))</f>
        <v>3</v>
      </c>
      <c r="C2066" s="8" t="str">
        <f>INDEX(Table2[KET],MATCH(ROW()-1,Table2[//]))</f>
        <v>48 box</v>
      </c>
    </row>
    <row r="2067" spans="1:3">
      <c r="A2067" s="6" t="str">
        <f>INDEX(Table2[NAMA BARANG],MATCH(ROW()-1,Table2[//]))</f>
        <v>Stip RC 6037</v>
      </c>
      <c r="B2067" s="7">
        <f>INDEX(Table2[TT],MATCH(ROW()-1,Table2[//]))</f>
        <v>2</v>
      </c>
      <c r="C2067" s="8" t="str">
        <f>INDEX(Table2[KET],MATCH(ROW()-1,Table2[//]))</f>
        <v>48 box</v>
      </c>
    </row>
    <row r="2068" spans="1:3">
      <c r="A2068" s="6" t="str">
        <f>INDEX(Table2[NAMA BARANG],MATCH(ROW()-1,Table2[//]))</f>
        <v>Stip Sika 369 Besar</v>
      </c>
      <c r="B2068" s="7">
        <f>INDEX(Table2[TT],MATCH(ROW()-1,Table2[//]))</f>
        <v>20</v>
      </c>
      <c r="C2068" s="8" t="str">
        <f>INDEX(Table2[KET],MATCH(ROW()-1,Table2[//]))</f>
        <v>50 pk</v>
      </c>
    </row>
    <row r="2069" spans="1:3">
      <c r="A2069" s="6" t="str">
        <f>INDEX(Table2[NAMA BARANG],MATCH(ROW()-1,Table2[//]))</f>
        <v>Stip TB 1602 (30)</v>
      </c>
      <c r="B2069" s="7">
        <f>INDEX(Table2[TT],MATCH(ROW()-1,Table2[//]))</f>
        <v>22</v>
      </c>
      <c r="C2069" s="8" t="str">
        <f>INDEX(Table2[KET],MATCH(ROW()-1,Table2[//]))</f>
        <v>75 ls</v>
      </c>
    </row>
    <row r="2070" spans="1:3">
      <c r="A2070" s="6" t="str">
        <f>INDEX(Table2[NAMA BARANG],MATCH(ROW()-1,Table2[//]))</f>
        <v>Stip TB 1605 (30)</v>
      </c>
      <c r="B2070" s="7">
        <f>INDEX(Table2[TT],MATCH(ROW()-1,Table2[//]))</f>
        <v>51</v>
      </c>
      <c r="C2070" s="8" t="str">
        <f>INDEX(Table2[KET],MATCH(ROW()-1,Table2[//]))</f>
        <v>1080 pc</v>
      </c>
    </row>
    <row r="2071" spans="1:3">
      <c r="A2071" s="6" t="str">
        <f>INDEX(Table2[NAMA BARANG],MATCH(ROW()-1,Table2[//]))</f>
        <v>Stip TB 8000</v>
      </c>
      <c r="B2071" s="7">
        <f>INDEX(Table2[TT],MATCH(ROW()-1,Table2[//]))</f>
        <v>34</v>
      </c>
      <c r="C2071" s="8" t="str">
        <f>INDEX(Table2[KET],MATCH(ROW()-1,Table2[//]))</f>
        <v>30 box</v>
      </c>
    </row>
    <row r="2072" spans="1:3">
      <c r="A2072" s="6" t="str">
        <f>INDEX(Table2[NAMA BARANG],MATCH(ROW()-1,Table2[//]))</f>
        <v>Stip TB 8059</v>
      </c>
      <c r="B2072" s="7">
        <f>INDEX(Table2[TT],MATCH(ROW()-1,Table2[//]))</f>
        <v>62</v>
      </c>
      <c r="C2072" s="8" t="str">
        <f>INDEX(Table2[KET],MATCH(ROW()-1,Table2[//]))</f>
        <v>30 box</v>
      </c>
    </row>
    <row r="2073" spans="1:3">
      <c r="A2073" s="6" t="str">
        <f>INDEX(Table2[NAMA BARANG],MATCH(ROW()-1,Table2[//]))</f>
        <v>Stip TB 8066</v>
      </c>
      <c r="B2073" s="7">
        <f>INDEX(Table2[TT],MATCH(ROW()-1,Table2[//]))</f>
        <v>31</v>
      </c>
      <c r="C2073" s="8" t="str">
        <f>INDEX(Table2[KET],MATCH(ROW()-1,Table2[//]))</f>
        <v>30 box</v>
      </c>
    </row>
    <row r="2074" spans="1:3">
      <c r="A2074" s="6" t="str">
        <f>INDEX(Table2[NAMA BARANG],MATCH(ROW()-1,Table2[//]))</f>
        <v>Stip TB 9856 (30)</v>
      </c>
      <c r="B2074" s="7">
        <f>INDEX(Table2[TT],MATCH(ROW()-1,Table2[//]))</f>
        <v>18</v>
      </c>
      <c r="C2074" s="8" t="str">
        <f>INDEX(Table2[KET],MATCH(ROW()-1,Table2[//]))</f>
        <v>60 ls</v>
      </c>
    </row>
    <row r="2075" spans="1:3">
      <c r="A2075" s="6" t="str">
        <f>INDEX(Table2[NAMA BARANG],MATCH(ROW()-1,Table2[//]))</f>
        <v>Stip TB 9865 (36)</v>
      </c>
      <c r="B2075" s="7">
        <f>INDEX(Table2[TT],MATCH(ROW()-1,Table2[//]))</f>
        <v>9</v>
      </c>
      <c r="C2075" s="8" t="str">
        <f>INDEX(Table2[KET],MATCH(ROW()-1,Table2[//]))</f>
        <v>60 ls</v>
      </c>
    </row>
    <row r="2076" spans="1:3">
      <c r="A2076" s="6" t="str">
        <f>INDEX(Table2[NAMA BARANG],MATCH(ROW()-1,Table2[//]))</f>
        <v>Stip TB 9866 (60)</v>
      </c>
      <c r="B2076" s="7">
        <f>INDEX(Table2[TT],MATCH(ROW()-1,Table2[//]))</f>
        <v>24</v>
      </c>
      <c r="C2076" s="8" t="str">
        <f>INDEX(Table2[KET],MATCH(ROW()-1,Table2[//]))</f>
        <v>120 ls</v>
      </c>
    </row>
    <row r="2077" spans="1:3">
      <c r="A2077" s="6" t="str">
        <f>INDEX(Table2[NAMA BARANG],MATCH(ROW()-1,Table2[//]))</f>
        <v>Stip Toples 134 (1x50) Panda</v>
      </c>
      <c r="B2077" s="7">
        <f>INDEX(Table2[TT],MATCH(ROW()-1,Table2[//]))</f>
        <v>12</v>
      </c>
      <c r="C2077" s="8" t="str">
        <f>INDEX(Table2[KET],MATCH(ROW()-1,Table2[//]))</f>
        <v>12 box</v>
      </c>
    </row>
    <row r="2078" spans="1:3">
      <c r="A2078" s="6" t="str">
        <f>INDEX(Table2[NAMA BARANG],MATCH(ROW()-1,Table2[//]))</f>
        <v>Stip Trifello 300 B</v>
      </c>
      <c r="B2078" s="7">
        <f>INDEX(Table2[TT],MATCH(ROW()-1,Table2[//]))</f>
        <v>2</v>
      </c>
      <c r="C2078" s="8" t="str">
        <f>INDEX(Table2[KET],MATCH(ROW()-1,Table2[//]))</f>
        <v>50 box</v>
      </c>
    </row>
    <row r="2079" spans="1:3">
      <c r="A2079" s="6" t="str">
        <f>INDEX(Table2[NAMA BARANG],MATCH(ROW()-1,Table2[//]))</f>
        <v>Stip Trifello TF-377 (@ 24)</v>
      </c>
      <c r="B2079" s="7">
        <f>INDEX(Table2[TT],MATCH(ROW()-1,Table2[//]))</f>
        <v>4</v>
      </c>
      <c r="C2079" s="8" t="str">
        <f>INDEX(Table2[KET],MATCH(ROW()-1,Table2[//]))</f>
        <v>40 box</v>
      </c>
    </row>
    <row r="2080" spans="1:3">
      <c r="A2080" s="6" t="str">
        <f>INDEX(Table2[NAMA BARANG],MATCH(ROW()-1,Table2[//]))</f>
        <v>Stip+Asahan M-78 (30)</v>
      </c>
      <c r="B2080" s="7">
        <f>INDEX(Table2[TT],MATCH(ROW()-1,Table2[//]))</f>
        <v>2</v>
      </c>
      <c r="C2080" s="8" t="str">
        <f>INDEX(Table2[KET],MATCH(ROW()-1,Table2[//]))</f>
        <v>24 box</v>
      </c>
    </row>
    <row r="2081" spans="1:3">
      <c r="A2081" s="6" t="str">
        <f>INDEX(Table2[NAMA BARANG],MATCH(ROW()-1,Table2[//]))</f>
        <v>Stopmap Jersey</v>
      </c>
      <c r="B2081" s="7">
        <f>INDEX(Table2[TT],MATCH(ROW()-1,Table2[//]))</f>
        <v>4</v>
      </c>
      <c r="C2081" s="8" t="str">
        <f>INDEX(Table2[KET],MATCH(ROW()-1,Table2[//]))</f>
        <v>800 pk</v>
      </c>
    </row>
    <row r="2082" spans="1:3">
      <c r="A2082" s="6" t="str">
        <f>INDEX(Table2[NAMA BARANG],MATCH(ROW()-1,Table2[//]))</f>
        <v>Suling 900 Trend</v>
      </c>
      <c r="B2082" s="7">
        <f>INDEX(Table2[TT],MATCH(ROW()-1,Table2[//]))</f>
        <v>3</v>
      </c>
      <c r="C2082" s="8" t="str">
        <f>INDEX(Table2[KET],MATCH(ROW()-1,Table2[//]))</f>
        <v>24 ls</v>
      </c>
    </row>
    <row r="2083" spans="1:3">
      <c r="A2083" s="6" t="str">
        <f>INDEX(Table2[NAMA BARANG],MATCH(ROW()-1,Table2[//]))</f>
        <v>Super Box Topla TP/ SB</v>
      </c>
      <c r="B2083" s="7">
        <f>INDEX(Table2[TT],MATCH(ROW()-1,Table2[//]))</f>
        <v>6</v>
      </c>
      <c r="C2083" s="8" t="str">
        <f>INDEX(Table2[KET],MATCH(ROW()-1,Table2[//]))</f>
        <v>24 pc</v>
      </c>
    </row>
    <row r="2084" spans="1:3">
      <c r="A2084" s="6" t="str">
        <f>INDEX(Table2[NAMA BARANG],MATCH(ROW()-1,Table2[//]))</f>
        <v>Tali cantol ht</v>
      </c>
      <c r="B2084" s="7">
        <f>INDEX(Table2[TT],MATCH(ROW()-1,Table2[//]))</f>
        <v>1</v>
      </c>
      <c r="C2084" s="8">
        <f>INDEX(Table2[KET],MATCH(ROW()-1,Table2[//]))</f>
        <v>600</v>
      </c>
    </row>
    <row r="2085" spans="1:3">
      <c r="A2085" s="6" t="str">
        <f>INDEX(Table2[NAMA BARANG],MATCH(ROW()-1,Table2[//]))</f>
        <v>Tali cantol plastik B</v>
      </c>
      <c r="B2085" s="7">
        <f>INDEX(Table2[TT],MATCH(ROW()-1,Table2[//]))</f>
        <v>2</v>
      </c>
      <c r="C2085" s="8">
        <f>INDEX(Table2[KET],MATCH(ROW()-1,Table2[//]))</f>
        <v>5000</v>
      </c>
    </row>
    <row r="2086" spans="1:3">
      <c r="A2086" s="6" t="str">
        <f>INDEX(Table2[NAMA BARANG],MATCH(ROW()-1,Table2[//]))</f>
        <v>Tali Cantol plastik M</v>
      </c>
      <c r="B2086" s="7">
        <f>INDEX(Table2[TT],MATCH(ROW()-1,Table2[//]))</f>
        <v>2</v>
      </c>
      <c r="C2086" s="8">
        <f>INDEX(Table2[KET],MATCH(ROW()-1,Table2[//]))</f>
        <v>5000</v>
      </c>
    </row>
    <row r="2087" spans="1:3">
      <c r="A2087" s="6" t="str">
        <f>INDEX(Table2[NAMA BARANG],MATCH(ROW()-1,Table2[//]))</f>
        <v>Tali jepit ht biasa gading</v>
      </c>
      <c r="B2087" s="7">
        <f>INDEX(Table2[TT],MATCH(ROW()-1,Table2[//]))</f>
        <v>3</v>
      </c>
      <c r="C2087" s="8">
        <f>INDEX(Table2[KET],MATCH(ROW()-1,Table2[//]))</f>
        <v>5000</v>
      </c>
    </row>
    <row r="2088" spans="1:3">
      <c r="A2088" s="6" t="str">
        <f>INDEX(Table2[NAMA BARANG],MATCH(ROW()-1,Table2[//]))</f>
        <v>Tali Jepit kilap Biru/ ID Card gading biru</v>
      </c>
      <c r="B2088" s="7">
        <f>INDEX(Table2[TT],MATCH(ROW()-1,Table2[//]))</f>
        <v>2</v>
      </c>
      <c r="C2088" s="8">
        <f>INDEX(Table2[KET],MATCH(ROW()-1,Table2[//]))</f>
        <v>5000</v>
      </c>
    </row>
    <row r="2089" spans="1:3">
      <c r="A2089" s="6" t="str">
        <f>INDEX(Table2[NAMA BARANG],MATCH(ROW()-1,Table2[//]))</f>
        <v>Tali Jepit metalik K 806 M</v>
      </c>
      <c r="B2089" s="7">
        <f>INDEX(Table2[TT],MATCH(ROW()-1,Table2[//]))</f>
        <v>4</v>
      </c>
      <c r="C2089" s="8">
        <f>INDEX(Table2[KET],MATCH(ROW()-1,Table2[//]))</f>
        <v>5000</v>
      </c>
    </row>
    <row r="2090" spans="1:3">
      <c r="A2090" s="6" t="str">
        <f>INDEX(Table2[NAMA BARANG],MATCH(ROW()-1,Table2[//]))</f>
        <v>Tali jepita cantol Hj</v>
      </c>
      <c r="B2090" s="7">
        <f>INDEX(Table2[TT],MATCH(ROW()-1,Table2[//]))</f>
        <v>15</v>
      </c>
      <c r="C2090" s="8">
        <f>INDEX(Table2[KET],MATCH(ROW()-1,Table2[//]))</f>
        <v>6000</v>
      </c>
    </row>
    <row r="2091" spans="1:3">
      <c r="A2091" s="6" t="str">
        <f>INDEX(Table2[NAMA BARANG],MATCH(ROW()-1,Table2[//]))</f>
        <v>Tali jepita cantol K</v>
      </c>
      <c r="B2091" s="7">
        <f>INDEX(Table2[TT],MATCH(ROW()-1,Table2[//]))</f>
        <v>33</v>
      </c>
      <c r="C2091" s="8">
        <f>INDEX(Table2[KET],MATCH(ROW()-1,Table2[//]))</f>
        <v>6000</v>
      </c>
    </row>
    <row r="2092" spans="1:3">
      <c r="A2092" s="6" t="str">
        <f>INDEX(Table2[NAMA BARANG],MATCH(ROW()-1,Table2[//]))</f>
        <v>Tali jepita cantol M</v>
      </c>
      <c r="B2092" s="7">
        <f>INDEX(Table2[TT],MATCH(ROW()-1,Table2[//]))</f>
        <v>20</v>
      </c>
      <c r="C2092" s="8">
        <f>INDEX(Table2[KET],MATCH(ROW()-1,Table2[//]))</f>
        <v>6000</v>
      </c>
    </row>
    <row r="2093" spans="1:3">
      <c r="A2093" s="6" t="str">
        <f>INDEX(Table2[NAMA BARANG],MATCH(ROW()-1,Table2[//]))</f>
        <v>Tali Jepitan Yoyo butek (1 box=100) Kng</v>
      </c>
      <c r="B2093" s="7">
        <f>INDEX(Table2[TT],MATCH(ROW()-1,Table2[//]))</f>
        <v>1</v>
      </c>
      <c r="C2093" s="8" t="str">
        <f>INDEX(Table2[KET],MATCH(ROW()-1,Table2[//]))</f>
        <v>2000 pc</v>
      </c>
    </row>
    <row r="2094" spans="1:3">
      <c r="A2094" s="6" t="str">
        <f>INDEX(Table2[NAMA BARANG],MATCH(ROW()-1,Table2[//]))</f>
        <v>Tali metalik (kecil) B(8) K(4) Ht(2) Hj(2)</v>
      </c>
      <c r="B2094" s="7">
        <f>INDEX(Table2[TT],MATCH(ROW()-1,Table2[//]))</f>
        <v>16</v>
      </c>
      <c r="C2094" s="8">
        <f>INDEX(Table2[KET],MATCH(ROW()-1,Table2[//]))</f>
        <v>500</v>
      </c>
    </row>
    <row r="2095" spans="1:3">
      <c r="A2095" s="6" t="str">
        <f>INDEX(Table2[NAMA BARANG],MATCH(ROW()-1,Table2[//]))</f>
        <v>Tali metalik B Ht(2)/ B(3)/ M(1)/ K(1)</v>
      </c>
      <c r="B2095" s="7">
        <f>INDEX(Table2[TT],MATCH(ROW()-1,Table2[//]))</f>
        <v>7</v>
      </c>
      <c r="C2095" s="8">
        <f>INDEX(Table2[KET],MATCH(ROW()-1,Table2[//]))</f>
        <v>300</v>
      </c>
    </row>
    <row r="2096" spans="1:3">
      <c r="A2096" s="6" t="str">
        <f>INDEX(Table2[NAMA BARANG],MATCH(ROW()-1,Table2[//]))</f>
        <v>Tali metalik Hj/ K/ M Besar</v>
      </c>
      <c r="B2096" s="7">
        <f>INDEX(Table2[TT],MATCH(ROW()-1,Table2[//]))</f>
        <v>1</v>
      </c>
      <c r="C2096" s="8" t="str">
        <f>INDEX(Table2[KET],MATCH(ROW()-1,Table2[//]))</f>
        <v>3000 pc</v>
      </c>
    </row>
    <row r="2097" spans="1:3">
      <c r="A2097" s="6" t="str">
        <f>INDEX(Table2[NAMA BARANG],MATCH(ROW()-1,Table2[//]))</f>
        <v>Tali Plk 10-04 Dy 31x38 Tali Kur</v>
      </c>
      <c r="B2097" s="7">
        <f>INDEX(Table2[TT],MATCH(ROW()-1,Table2[//]))</f>
        <v>1</v>
      </c>
      <c r="C2097" s="8" t="str">
        <f>INDEX(Table2[KET],MATCH(ROW()-1,Table2[//]))</f>
        <v>30 ls</v>
      </c>
    </row>
    <row r="2098" spans="1:3">
      <c r="A2098" s="6" t="str">
        <f>INDEX(Table2[NAMA BARANG],MATCH(ROW()-1,Table2[//]))</f>
        <v>Tali Transparant Yoyo montana Hj(23)/ B(14)</v>
      </c>
      <c r="B2098" s="7">
        <f>INDEX(Table2[TT],MATCH(ROW()-1,Table2[//]))</f>
        <v>37</v>
      </c>
      <c r="C2098" s="8">
        <f>INDEX(Table2[KET],MATCH(ROW()-1,Table2[//]))</f>
        <v>2000</v>
      </c>
    </row>
    <row r="2099" spans="1:3">
      <c r="A2099" s="6" t="str">
        <f>INDEX(Table2[NAMA BARANG],MATCH(ROW()-1,Table2[//]))</f>
        <v>Tali Transparant Yoyo montana Ht(9)/ M(24)</v>
      </c>
      <c r="B2099" s="7">
        <f>INDEX(Table2[TT],MATCH(ROW()-1,Table2[//]))</f>
        <v>33</v>
      </c>
      <c r="C2099" s="8">
        <f>INDEX(Table2[KET],MATCH(ROW()-1,Table2[//]))</f>
        <v>2000</v>
      </c>
    </row>
    <row r="2100" spans="1:3">
      <c r="A2100" s="6" t="str">
        <f>INDEX(Table2[NAMA BARANG],MATCH(ROW()-1,Table2[//]))</f>
        <v>Tali yoyo Merah Butek</v>
      </c>
      <c r="B2100" s="7">
        <f>INDEX(Table2[TT],MATCH(ROW()-1,Table2[//]))</f>
        <v>1</v>
      </c>
      <c r="C2100" s="8" t="str">
        <f>INDEX(Table2[KET],MATCH(ROW()-1,Table2[//]))</f>
        <v>2000 pc</v>
      </c>
    </row>
    <row r="2101" spans="1:3">
      <c r="A2101" s="6" t="str">
        <f>INDEX(Table2[NAMA BARANG],MATCH(ROW()-1,Table2[//]))</f>
        <v>Tali yoyo orange</v>
      </c>
      <c r="B2101" s="7">
        <f>INDEX(Table2[TT],MATCH(ROW()-1,Table2[//]))</f>
        <v>1</v>
      </c>
      <c r="C2101" s="8" t="str">
        <f>INDEX(Table2[KET],MATCH(ROW()-1,Table2[//]))</f>
        <v>2000 pc</v>
      </c>
    </row>
    <row r="2102" spans="1:3">
      <c r="A2102" s="6" t="str">
        <f>INDEX(Table2[NAMA BARANG],MATCH(ROW()-1,Table2[//]))</f>
        <v>Tas 017</v>
      </c>
      <c r="B2102" s="7">
        <f>INDEX(Table2[TT],MATCH(ROW()-1,Table2[//]))</f>
        <v>1</v>
      </c>
      <c r="C2102" s="8">
        <f>INDEX(Table2[KET],MATCH(ROW()-1,Table2[//]))</f>
        <v>0</v>
      </c>
    </row>
    <row r="2103" spans="1:3">
      <c r="A2103" s="6" t="str">
        <f>INDEX(Table2[NAMA BARANG],MATCH(ROW()-1,Table2[//]))</f>
        <v>Tas 34x31</v>
      </c>
      <c r="B2103" s="7">
        <f>INDEX(Table2[TT],MATCH(ROW()-1,Table2[//]))</f>
        <v>4</v>
      </c>
      <c r="C2103" s="8">
        <f>INDEX(Table2[KET],MATCH(ROW()-1,Table2[//]))</f>
        <v>0</v>
      </c>
    </row>
    <row r="2104" spans="1:3">
      <c r="A2104" s="6" t="str">
        <f>INDEX(Table2[NAMA BARANG],MATCH(ROW()-1,Table2[//]))</f>
        <v>Tas 602(2)/ 601 L/ 621(1)</v>
      </c>
      <c r="B2104" s="7">
        <f>INDEX(Table2[TT],MATCH(ROW()-1,Table2[//]))</f>
        <v>3</v>
      </c>
      <c r="C2104" s="8" t="str">
        <f>INDEX(Table2[KET],MATCH(ROW()-1,Table2[//]))</f>
        <v>600 pc</v>
      </c>
    </row>
    <row r="2105" spans="1:3">
      <c r="A2105" s="6" t="str">
        <f>INDEX(Table2[NAMA BARANG],MATCH(ROW()-1,Table2[//]))</f>
        <v>Tas 8185 4S</v>
      </c>
      <c r="B2105" s="7">
        <f>INDEX(Table2[TT],MATCH(ROW()-1,Table2[//]))</f>
        <v>1</v>
      </c>
      <c r="C2105" s="8" t="str">
        <f>INDEX(Table2[KET],MATCH(ROW()-1,Table2[//]))</f>
        <v>48 ls</v>
      </c>
    </row>
    <row r="2106" spans="1:3">
      <c r="A2106" s="6" t="str">
        <f>INDEX(Table2[NAMA BARANG],MATCH(ROW()-1,Table2[//]))</f>
        <v>Tas A5 Fancy (Hk+BB)</v>
      </c>
      <c r="B2106" s="7">
        <f>INDEX(Table2[TT],MATCH(ROW()-1,Table2[//]))</f>
        <v>2</v>
      </c>
      <c r="C2106" s="8" t="str">
        <f>INDEX(Table2[KET],MATCH(ROW()-1,Table2[//]))</f>
        <v>32 ls</v>
      </c>
    </row>
    <row r="2107" spans="1:3">
      <c r="A2107" s="6" t="str">
        <f>INDEX(Table2[NAMA BARANG],MATCH(ROW()-1,Table2[//]))</f>
        <v>Tas A5 Fancy (Hk+BB)</v>
      </c>
      <c r="B2107" s="7">
        <f>INDEX(Table2[TT],MATCH(ROW()-1,Table2[//]))</f>
        <v>2</v>
      </c>
      <c r="C2107" s="8" t="str">
        <f>INDEX(Table2[KET],MATCH(ROW()-1,Table2[//]))</f>
        <v>32 ls</v>
      </c>
    </row>
    <row r="2108" spans="1:3">
      <c r="A2108" s="6" t="str">
        <f>INDEX(Table2[NAMA BARANG],MATCH(ROW()-1,Table2[//]))</f>
        <v>Tas batik B (BS)</v>
      </c>
      <c r="B2108" s="7">
        <f>INDEX(Table2[TT],MATCH(ROW()-1,Table2[//]))</f>
        <v>1</v>
      </c>
      <c r="C2108" s="8" t="str">
        <f>INDEX(Table2[KET],MATCH(ROW()-1,Table2[//]))</f>
        <v>30 ls</v>
      </c>
    </row>
    <row r="2109" spans="1:3">
      <c r="A2109" s="6" t="str">
        <f>INDEX(Table2[NAMA BARANG],MATCH(ROW()-1,Table2[//]))</f>
        <v>Tas batik B alpindo</v>
      </c>
      <c r="B2109" s="7">
        <f>INDEX(Table2[TT],MATCH(ROW()-1,Table2[//]))</f>
        <v>3</v>
      </c>
      <c r="C2109" s="8" t="str">
        <f>INDEX(Table2[KET],MATCH(ROW()-1,Table2[//]))</f>
        <v>50 ls</v>
      </c>
    </row>
    <row r="2110" spans="1:3">
      <c r="A2110" s="6" t="str">
        <f>INDEX(Table2[NAMA BARANG],MATCH(ROW()-1,Table2[//]))</f>
        <v>Tas batik mas Buku kecil</v>
      </c>
      <c r="B2110" s="7">
        <f>INDEX(Table2[TT],MATCH(ROW()-1,Table2[//]))</f>
        <v>5</v>
      </c>
      <c r="C2110" s="8" t="str">
        <f>INDEX(Table2[KET],MATCH(ROW()-1,Table2[//]))</f>
        <v>80 ls</v>
      </c>
    </row>
    <row r="2111" spans="1:3">
      <c r="A2111" s="6" t="str">
        <f>INDEX(Table2[NAMA BARANG],MATCH(ROW()-1,Table2[//]))</f>
        <v>Tas batik Mj 1 kecil</v>
      </c>
      <c r="B2111" s="7">
        <f>INDEX(Table2[TT],MATCH(ROW()-1,Table2[//]))</f>
        <v>8</v>
      </c>
      <c r="C2111" s="8" t="str">
        <f>INDEX(Table2[KET],MATCH(ROW()-1,Table2[//]))</f>
        <v>75 ls</v>
      </c>
    </row>
    <row r="2112" spans="1:3">
      <c r="A2112" s="6" t="str">
        <f>INDEX(Table2[NAMA BARANG],MATCH(ROW()-1,Table2[//]))</f>
        <v>Tas batik Mj 1 kecil</v>
      </c>
      <c r="B2112" s="7">
        <f>INDEX(Table2[TT],MATCH(ROW()-1,Table2[//]))</f>
        <v>5</v>
      </c>
      <c r="C2112" s="8" t="str">
        <f>INDEX(Table2[KET],MATCH(ROW()-1,Table2[//]))</f>
        <v>75 ls</v>
      </c>
    </row>
    <row r="2113" spans="1:3">
      <c r="A2113" s="6" t="str">
        <f>INDEX(Table2[NAMA BARANG],MATCH(ROW()-1,Table2[//]))</f>
        <v>Tas batik MJ 2 (T)</v>
      </c>
      <c r="B2113" s="7">
        <f>INDEX(Table2[TT],MATCH(ROW()-1,Table2[//]))</f>
        <v>5</v>
      </c>
      <c r="C2113" s="8" t="str">
        <f>INDEX(Table2[KET],MATCH(ROW()-1,Table2[//]))</f>
        <v>60 ls</v>
      </c>
    </row>
    <row r="2114" spans="1:3">
      <c r="A2114" s="6" t="str">
        <f>INDEX(Table2[NAMA BARANG],MATCH(ROW()-1,Table2[//]))</f>
        <v>Tas batik Mj1</v>
      </c>
      <c r="B2114" s="7">
        <f>INDEX(Table2[TT],MATCH(ROW()-1,Table2[//]))</f>
        <v>57</v>
      </c>
      <c r="C2114" s="8" t="str">
        <f>INDEX(Table2[KET],MATCH(ROW()-1,Table2[//]))</f>
        <v>80 ls</v>
      </c>
    </row>
    <row r="2115" spans="1:3">
      <c r="A2115" s="6" t="str">
        <f>INDEX(Table2[NAMA BARANG],MATCH(ROW()-1,Table2[//]))</f>
        <v>Tas batik MJ-1 coklat (Baru)</v>
      </c>
      <c r="B2115" s="7">
        <f>INDEX(Table2[TT],MATCH(ROW()-1,Table2[//]))</f>
        <v>6</v>
      </c>
      <c r="C2115" s="8" t="str">
        <f>INDEX(Table2[KET],MATCH(ROW()-1,Table2[//]))</f>
        <v>90 ls</v>
      </c>
    </row>
    <row r="2116" spans="1:3">
      <c r="A2116" s="6" t="str">
        <f>INDEX(Table2[NAMA BARANG],MATCH(ROW()-1,Table2[//]))</f>
        <v>Tas batik panjang/ sarung (Baru)</v>
      </c>
      <c r="B2116" s="7">
        <f>INDEX(Table2[TT],MATCH(ROW()-1,Table2[//]))</f>
        <v>4</v>
      </c>
      <c r="C2116" s="8" t="str">
        <f>INDEX(Table2[KET],MATCH(ROW()-1,Table2[//]))</f>
        <v>100 ls</v>
      </c>
    </row>
    <row r="2117" spans="1:3">
      <c r="A2117" s="6" t="str">
        <f>INDEX(Table2[NAMA BARANG],MATCH(ROW()-1,Table2[//]))</f>
        <v>Tas batik Topline K</v>
      </c>
      <c r="B2117" s="7">
        <f>INDEX(Table2[TT],MATCH(ROW()-1,Table2[//]))</f>
        <v>2</v>
      </c>
      <c r="C2117" s="8" t="str">
        <f>INDEX(Table2[KET],MATCH(ROW()-1,Table2[//]))</f>
        <v>36 ls</v>
      </c>
    </row>
    <row r="2118" spans="1:3">
      <c r="A2118" s="6" t="str">
        <f>INDEX(Table2[NAMA BARANG],MATCH(ROW()-1,Table2[//]))</f>
        <v>Tas Beauty B</v>
      </c>
      <c r="B2118" s="7">
        <f>INDEX(Table2[TT],MATCH(ROW()-1,Table2[//]))</f>
        <v>8</v>
      </c>
      <c r="C2118" s="8" t="str">
        <f>INDEX(Table2[KET],MATCH(ROW()-1,Table2[//]))</f>
        <v>12 ls</v>
      </c>
    </row>
    <row r="2119" spans="1:3">
      <c r="A2119" s="6" t="str">
        <f>INDEX(Table2[NAMA BARANG],MATCH(ROW()-1,Table2[//]))</f>
        <v>Tas BG 15-026 (40x45x20)</v>
      </c>
      <c r="B2119" s="7">
        <f>INDEX(Table2[TT],MATCH(ROW()-1,Table2[//]))</f>
        <v>1</v>
      </c>
      <c r="C2119" s="8" t="str">
        <f>INDEX(Table2[KET],MATCH(ROW()-1,Table2[//]))</f>
        <v>10 LSN</v>
      </c>
    </row>
    <row r="2120" spans="1:3">
      <c r="A2120" s="6" t="str">
        <f>INDEX(Table2[NAMA BARANG],MATCH(ROW()-1,Table2[//]))</f>
        <v>Tas Biru mix Besar pohon(2)/ Bulat(2)</v>
      </c>
      <c r="B2120" s="7">
        <f>INDEX(Table2[TT],MATCH(ROW()-1,Table2[//]))</f>
        <v>4</v>
      </c>
      <c r="C2120" s="8" t="str">
        <f>INDEX(Table2[KET],MATCH(ROW()-1,Table2[//]))</f>
        <v>25 ls</v>
      </c>
    </row>
    <row r="2121" spans="1:3">
      <c r="A2121" s="6" t="str">
        <f>INDEX(Table2[NAMA BARANG],MATCH(ROW()-1,Table2[//]))</f>
        <v>Tas Fabric Ck F6</v>
      </c>
      <c r="B2121" s="7">
        <f>INDEX(Table2[TT],MATCH(ROW()-1,Table2[//]))</f>
        <v>1</v>
      </c>
      <c r="C2121" s="8" t="str">
        <f>INDEX(Table2[KET],MATCH(ROW()-1,Table2[//]))</f>
        <v>480 pc</v>
      </c>
    </row>
    <row r="2122" spans="1:3">
      <c r="A2122" s="6" t="str">
        <f>INDEX(Table2[NAMA BARANG],MATCH(ROW()-1,Table2[//]))</f>
        <v>Tas Fabric Xmy 106 motif Horse</v>
      </c>
      <c r="B2122" s="7">
        <f>INDEX(Table2[TT],MATCH(ROW()-1,Table2[//]))</f>
        <v>2</v>
      </c>
      <c r="C2122" s="8">
        <f>INDEX(Table2[KET],MATCH(ROW()-1,Table2[//]))</f>
        <v>480</v>
      </c>
    </row>
    <row r="2123" spans="1:3">
      <c r="A2123" s="6" t="str">
        <f>INDEX(Table2[NAMA BARANG],MATCH(ROW()-1,Table2[//]))</f>
        <v>Tas Fabric Xmy 15A</v>
      </c>
      <c r="B2123" s="7">
        <f>INDEX(Table2[TT],MATCH(ROW()-1,Table2[//]))</f>
        <v>1</v>
      </c>
      <c r="C2123" s="8" t="str">
        <f>INDEX(Table2[KET],MATCH(ROW()-1,Table2[//]))</f>
        <v>40 ls</v>
      </c>
    </row>
    <row r="2124" spans="1:3">
      <c r="A2124" s="6" t="str">
        <f>INDEX(Table2[NAMA BARANG],MATCH(ROW()-1,Table2[//]))</f>
        <v>Tas Fabric Xmy 1714-15</v>
      </c>
      <c r="B2124" s="7">
        <f>INDEX(Table2[TT],MATCH(ROW()-1,Table2[//]))</f>
        <v>6</v>
      </c>
      <c r="C2124" s="8">
        <f>INDEX(Table2[KET],MATCH(ROW()-1,Table2[//]))</f>
        <v>480</v>
      </c>
    </row>
    <row r="2125" spans="1:3">
      <c r="A2125" s="6" t="str">
        <f>INDEX(Table2[NAMA BARANG],MATCH(ROW()-1,Table2[//]))</f>
        <v>Tas Fabric Xmy JDG 32x32 gagang</v>
      </c>
      <c r="B2125" s="7">
        <f>INDEX(Table2[TT],MATCH(ROW()-1,Table2[//]))</f>
        <v>6</v>
      </c>
      <c r="C2125" s="8" t="str">
        <f>INDEX(Table2[KET],MATCH(ROW()-1,Table2[//]))</f>
        <v>40 ls</v>
      </c>
    </row>
    <row r="2126" spans="1:3">
      <c r="A2126" s="6" t="str">
        <f>INDEX(Table2[NAMA BARANG],MATCH(ROW()-1,Table2[//]))</f>
        <v>Tas Fabric Xmy JDG/ motif korea</v>
      </c>
      <c r="B2126" s="7">
        <f>INDEX(Table2[TT],MATCH(ROW()-1,Table2[//]))</f>
        <v>3</v>
      </c>
      <c r="C2126" s="8">
        <f>INDEX(Table2[KET],MATCH(ROW()-1,Table2[//]))</f>
        <v>0</v>
      </c>
    </row>
    <row r="2127" spans="1:3">
      <c r="A2127" s="6" t="str">
        <f>INDEX(Table2[NAMA BARANG],MATCH(ROW()-1,Table2[//]))</f>
        <v>Tas Fancy plastik K 18x22 (T1,75)</v>
      </c>
      <c r="B2127" s="7">
        <f>INDEX(Table2[TT],MATCH(ROW()-1,Table2[//]))</f>
        <v>1</v>
      </c>
      <c r="C2127" s="8">
        <f>INDEX(Table2[KET],MATCH(ROW()-1,Table2[//]))</f>
        <v>1200</v>
      </c>
    </row>
    <row r="2128" spans="1:3">
      <c r="A2128" s="6" t="str">
        <f>INDEX(Table2[NAMA BARANG],MATCH(ROW()-1,Table2[//]))</f>
        <v>Tas Fancy plastik T 22x28 (T1,76)</v>
      </c>
      <c r="B2128" s="7">
        <f>INDEX(Table2[TT],MATCH(ROW()-1,Table2[//]))</f>
        <v>2</v>
      </c>
      <c r="C2128" s="8" t="str">
        <f>INDEX(Table2[KET],MATCH(ROW()-1,Table2[//]))</f>
        <v>960 pc</v>
      </c>
    </row>
    <row r="2129" spans="1:3">
      <c r="A2129" s="6" t="str">
        <f>INDEX(Table2[NAMA BARANG],MATCH(ROW()-1,Table2[//]))</f>
        <v>Tas Folio tali 1 Bola Bale</v>
      </c>
      <c r="B2129" s="7">
        <f>INDEX(Table2[TT],MATCH(ROW()-1,Table2[//]))</f>
        <v>2</v>
      </c>
      <c r="C2129" s="8" t="str">
        <f>INDEX(Table2[KET],MATCH(ROW()-1,Table2[//]))</f>
        <v>20 ls</v>
      </c>
    </row>
    <row r="2130" spans="1:3">
      <c r="A2130" s="6" t="str">
        <f>INDEX(Table2[NAMA BARANG],MATCH(ROW()-1,Table2[//]))</f>
        <v>Tas Folio tali 1 Fancy(2)/ tali 1 minion(1)</v>
      </c>
      <c r="B2130" s="7">
        <f>INDEX(Table2[TT],MATCH(ROW()-1,Table2[//]))</f>
        <v>3</v>
      </c>
      <c r="C2130" s="8">
        <f>INDEX(Table2[KET],MATCH(ROW()-1,Table2[//]))</f>
        <v>240</v>
      </c>
    </row>
    <row r="2131" spans="1:3">
      <c r="A2131" s="6" t="str">
        <f>INDEX(Table2[NAMA BARANG],MATCH(ROW()-1,Table2[//]))</f>
        <v>Tas Folio tali 2 Fancy Minion</v>
      </c>
      <c r="B2131" s="7">
        <f>INDEX(Table2[TT],MATCH(ROW()-1,Table2[//]))</f>
        <v>1</v>
      </c>
      <c r="C2131" s="8" t="str">
        <f>INDEX(Table2[KET],MATCH(ROW()-1,Table2[//]))</f>
        <v>240 pc</v>
      </c>
    </row>
    <row r="2132" spans="1:3">
      <c r="A2132" s="6" t="str">
        <f>INDEX(Table2[NAMA BARANG],MATCH(ROW()-1,Table2[//]))</f>
        <v>Tas Gagang butek putih B kcg</v>
      </c>
      <c r="B2132" s="7">
        <f>INDEX(Table2[TT],MATCH(ROW()-1,Table2[//]))</f>
        <v>11</v>
      </c>
      <c r="C2132" s="8" t="str">
        <f>INDEX(Table2[KET],MATCH(ROW()-1,Table2[//]))</f>
        <v>40 ls</v>
      </c>
    </row>
    <row r="2133" spans="1:3">
      <c r="A2133" s="6" t="str">
        <f>INDEX(Table2[NAMA BARANG],MATCH(ROW()-1,Table2[//]))</f>
        <v>Tas Gagang transparan B (AD 25)</v>
      </c>
      <c r="B2133" s="7">
        <f>INDEX(Table2[TT],MATCH(ROW()-1,Table2[//]))</f>
        <v>17</v>
      </c>
      <c r="C2133" s="8" t="str">
        <f>INDEX(Table2[KET],MATCH(ROW()-1,Table2[//]))</f>
        <v>40 ls</v>
      </c>
    </row>
    <row r="2134" spans="1:3">
      <c r="A2134" s="6" t="str">
        <f>INDEX(Table2[NAMA BARANG],MATCH(ROW()-1,Table2[//]))</f>
        <v>Tas Gagang transparan K (AD 27)</v>
      </c>
      <c r="B2134" s="7">
        <f>INDEX(Table2[TT],MATCH(ROW()-1,Table2[//]))</f>
        <v>1</v>
      </c>
      <c r="C2134" s="8" t="str">
        <f>INDEX(Table2[KET],MATCH(ROW()-1,Table2[//]))</f>
        <v>60 ls</v>
      </c>
    </row>
    <row r="2135" spans="1:3">
      <c r="A2135" s="6" t="str">
        <f>INDEX(Table2[NAMA BARANG],MATCH(ROW()-1,Table2[//]))</f>
        <v>Tas GG 02 HZD 711/ 263</v>
      </c>
      <c r="B2135" s="7">
        <f>INDEX(Table2[TT],MATCH(ROW()-1,Table2[//]))</f>
        <v>2</v>
      </c>
      <c r="C2135" s="8" t="str">
        <f>INDEX(Table2[KET],MATCH(ROW()-1,Table2[//]))</f>
        <v>40 ls</v>
      </c>
    </row>
    <row r="2136" spans="1:3">
      <c r="A2136" s="6" t="str">
        <f>INDEX(Table2[NAMA BARANG],MATCH(ROW()-1,Table2[//]))</f>
        <v>Tas GG 02 HZD 793(4)/ 955</v>
      </c>
      <c r="B2136" s="7">
        <f>INDEX(Table2[TT],MATCH(ROW()-1,Table2[//]))</f>
        <v>5</v>
      </c>
      <c r="C2136" s="8" t="str">
        <f>INDEX(Table2[KET],MATCH(ROW()-1,Table2[//]))</f>
        <v>40 LSN</v>
      </c>
    </row>
    <row r="2137" spans="1:3">
      <c r="A2137" s="6" t="str">
        <f>INDEX(Table2[NAMA BARANG],MATCH(ROW()-1,Table2[//]))</f>
        <v>Tas GG 02 HZD 9093/ 750</v>
      </c>
      <c r="B2137" s="7">
        <f>INDEX(Table2[TT],MATCH(ROW()-1,Table2[//]))</f>
        <v>2</v>
      </c>
      <c r="C2137" s="8" t="str">
        <f>INDEX(Table2[KET],MATCH(ROW()-1,Table2[//]))</f>
        <v>40 ls</v>
      </c>
    </row>
    <row r="2138" spans="1:3">
      <c r="A2138" s="6" t="str">
        <f>INDEX(Table2[NAMA BARANG],MATCH(ROW()-1,Table2[//]))</f>
        <v>Tas GG 02 HZD mix</v>
      </c>
      <c r="B2138" s="7">
        <f>INDEX(Table2[TT],MATCH(ROW()-1,Table2[//]))</f>
        <v>6</v>
      </c>
      <c r="C2138" s="8" t="str">
        <f>INDEX(Table2[KET],MATCH(ROW()-1,Table2[//]))</f>
        <v>40 ls</v>
      </c>
    </row>
    <row r="2139" spans="1:3">
      <c r="A2139" s="6" t="str">
        <f>INDEX(Table2[NAMA BARANG],MATCH(ROW()-1,Table2[//]))</f>
        <v>Tas GG 03 2063/ 2064/ 2065</v>
      </c>
      <c r="B2139" s="7">
        <f>INDEX(Table2[TT],MATCH(ROW()-1,Table2[//]))</f>
        <v>4</v>
      </c>
      <c r="C2139" s="8" t="str">
        <f>INDEX(Table2[KET],MATCH(ROW()-1,Table2[//]))</f>
        <v>30 ls</v>
      </c>
    </row>
    <row r="2140" spans="1:3">
      <c r="A2140" s="6" t="str">
        <f>INDEX(Table2[NAMA BARANG],MATCH(ROW()-1,Table2[//]))</f>
        <v>Tas GG 03 6012</v>
      </c>
      <c r="B2140" s="7">
        <f>INDEX(Table2[TT],MATCH(ROW()-1,Table2[//]))</f>
        <v>1</v>
      </c>
      <c r="C2140" s="8" t="str">
        <f>INDEX(Table2[KET],MATCH(ROW()-1,Table2[//]))</f>
        <v>30 ls</v>
      </c>
    </row>
    <row r="2141" spans="1:3">
      <c r="A2141" s="6" t="str">
        <f>INDEX(Table2[NAMA BARANG],MATCH(ROW()-1,Table2[//]))</f>
        <v>Tas GG 03 721(2)/ 929(4)</v>
      </c>
      <c r="B2141" s="7">
        <f>INDEX(Table2[TT],MATCH(ROW()-1,Table2[//]))</f>
        <v>7</v>
      </c>
      <c r="C2141" s="8" t="str">
        <f>INDEX(Table2[KET],MATCH(ROW()-1,Table2[//]))</f>
        <v>30 ls</v>
      </c>
    </row>
    <row r="2142" spans="1:3">
      <c r="A2142" s="6" t="str">
        <f>INDEX(Table2[NAMA BARANG],MATCH(ROW()-1,Table2[//]))</f>
        <v>Tas GG 03 9111(3)/ 9060(7)</v>
      </c>
      <c r="B2142" s="7">
        <f>INDEX(Table2[TT],MATCH(ROW()-1,Table2[//]))</f>
        <v>10</v>
      </c>
      <c r="C2142" s="8" t="str">
        <f>INDEX(Table2[KET],MATCH(ROW()-1,Table2[//]))</f>
        <v>30 ls</v>
      </c>
    </row>
    <row r="2143" spans="1:3">
      <c r="A2143" s="6" t="str">
        <f>INDEX(Table2[NAMA BARANG],MATCH(ROW()-1,Table2[//]))</f>
        <v>Tas HB T01 Tali Kur batik</v>
      </c>
      <c r="B2143" s="7">
        <f>INDEX(Table2[TT],MATCH(ROW()-1,Table2[//]))</f>
        <v>3</v>
      </c>
      <c r="C2143" s="8" t="str">
        <f>INDEX(Table2[KET],MATCH(ROW()-1,Table2[//]))</f>
        <v>600 pc</v>
      </c>
    </row>
    <row r="2144" spans="1:3">
      <c r="A2144" s="6" t="str">
        <f>INDEX(Table2[NAMA BARANG],MATCH(ROW()-1,Table2[//]))</f>
        <v>Tas HBE 06/M Tali Bendera</v>
      </c>
      <c r="B2144" s="7">
        <f>INDEX(Table2[TT],MATCH(ROW()-1,Table2[//]))</f>
        <v>2</v>
      </c>
      <c r="C2144" s="8" t="str">
        <f>INDEX(Table2[KET],MATCH(ROW()-1,Table2[//]))</f>
        <v>50 ls</v>
      </c>
    </row>
    <row r="2145" spans="1:3">
      <c r="A2145" s="6" t="str">
        <f>INDEX(Table2[NAMA BARANG],MATCH(ROW()-1,Table2[//]))</f>
        <v>Tas HD 095</v>
      </c>
      <c r="B2145" s="7">
        <f>INDEX(Table2[TT],MATCH(ROW()-1,Table2[//]))</f>
        <v>1</v>
      </c>
      <c r="C2145" s="8">
        <f>INDEX(Table2[KET],MATCH(ROW()-1,Table2[//]))</f>
        <v>360</v>
      </c>
    </row>
    <row r="2146" spans="1:3">
      <c r="A2146" s="6" t="str">
        <f>INDEX(Table2[NAMA BARANG],MATCH(ROW()-1,Table2[//]))</f>
        <v>Tas HD 158</v>
      </c>
      <c r="B2146" s="7">
        <f>INDEX(Table2[TT],MATCH(ROW()-1,Table2[//]))</f>
        <v>2</v>
      </c>
      <c r="C2146" s="8">
        <f>INDEX(Table2[KET],MATCH(ROW()-1,Table2[//]))</f>
        <v>360</v>
      </c>
    </row>
    <row r="2147" spans="1:3">
      <c r="A2147" s="6" t="str">
        <f>INDEX(Table2[NAMA BARANG],MATCH(ROW()-1,Table2[//]))</f>
        <v>Tas HD 197</v>
      </c>
      <c r="B2147" s="7">
        <f>INDEX(Table2[TT],MATCH(ROW()-1,Table2[//]))</f>
        <v>2</v>
      </c>
      <c r="C2147" s="8">
        <f>INDEX(Table2[KET],MATCH(ROW()-1,Table2[//]))</f>
        <v>360</v>
      </c>
    </row>
    <row r="2148" spans="1:3">
      <c r="A2148" s="6" t="str">
        <f>INDEX(Table2[NAMA BARANG],MATCH(ROW()-1,Table2[//]))</f>
        <v>Tas HD 22006</v>
      </c>
      <c r="B2148" s="7">
        <f>INDEX(Table2[TT],MATCH(ROW()-1,Table2[//]))</f>
        <v>3</v>
      </c>
      <c r="C2148" s="8">
        <f>INDEX(Table2[KET],MATCH(ROW()-1,Table2[//]))</f>
        <v>480</v>
      </c>
    </row>
    <row r="2149" spans="1:3">
      <c r="A2149" s="6" t="str">
        <f>INDEX(Table2[NAMA BARANG],MATCH(ROW()-1,Table2[//]))</f>
        <v>Tas HD 234</v>
      </c>
      <c r="B2149" s="7">
        <f>INDEX(Table2[TT],MATCH(ROW()-1,Table2[//]))</f>
        <v>12</v>
      </c>
      <c r="C2149" s="8">
        <f>INDEX(Table2[KET],MATCH(ROW()-1,Table2[//]))</f>
        <v>480</v>
      </c>
    </row>
    <row r="2150" spans="1:3">
      <c r="A2150" s="6" t="str">
        <f>INDEX(Table2[NAMA BARANG],MATCH(ROW()-1,Table2[//]))</f>
        <v>Tas HD polos (823)</v>
      </c>
      <c r="B2150" s="7">
        <f>INDEX(Table2[TT],MATCH(ROW()-1,Table2[//]))</f>
        <v>2</v>
      </c>
      <c r="C2150" s="8" t="str">
        <f>INDEX(Table2[KET],MATCH(ROW()-1,Table2[//]))</f>
        <v>480 pc</v>
      </c>
    </row>
    <row r="2151" spans="1:3">
      <c r="A2151" s="6" t="str">
        <f>INDEX(Table2[NAMA BARANG],MATCH(ROW()-1,Table2[//]))</f>
        <v>Tas J 0053</v>
      </c>
      <c r="B2151" s="7">
        <f>INDEX(Table2[TT],MATCH(ROW()-1,Table2[//]))</f>
        <v>3</v>
      </c>
      <c r="C2151" s="8" t="str">
        <f>INDEX(Table2[KET],MATCH(ROW()-1,Table2[//]))</f>
        <v>10 ls</v>
      </c>
    </row>
    <row r="2152" spans="1:3">
      <c r="A2152" s="6" t="str">
        <f>INDEX(Table2[NAMA BARANG],MATCH(ROW()-1,Table2[//]))</f>
        <v>Tas J 1706</v>
      </c>
      <c r="B2152" s="7">
        <f>INDEX(Table2[TT],MATCH(ROW()-1,Table2[//]))</f>
        <v>3</v>
      </c>
      <c r="C2152" s="8" t="str">
        <f>INDEX(Table2[KET],MATCH(ROW()-1,Table2[//]))</f>
        <v>10 ls</v>
      </c>
    </row>
    <row r="2153" spans="1:3">
      <c r="A2153" s="6" t="str">
        <f>INDEX(Table2[NAMA BARANG],MATCH(ROW()-1,Table2[//]))</f>
        <v>Tas J 2729</v>
      </c>
      <c r="B2153" s="7">
        <f>INDEX(Table2[TT],MATCH(ROW()-1,Table2[//]))</f>
        <v>3</v>
      </c>
      <c r="C2153" s="8" t="str">
        <f>INDEX(Table2[KET],MATCH(ROW()-1,Table2[//]))</f>
        <v>10 ls</v>
      </c>
    </row>
    <row r="2154" spans="1:3">
      <c r="A2154" s="6" t="str">
        <f>INDEX(Table2[NAMA BARANG],MATCH(ROW()-1,Table2[//]))</f>
        <v>Tas jinjing 912 kecil</v>
      </c>
      <c r="B2154" s="7">
        <f>INDEX(Table2[TT],MATCH(ROW()-1,Table2[//]))</f>
        <v>2</v>
      </c>
      <c r="C2154" s="8" t="str">
        <f>INDEX(Table2[KET],MATCH(ROW()-1,Table2[//]))</f>
        <v>360 pc</v>
      </c>
    </row>
    <row r="2155" spans="1:3">
      <c r="A2155" s="6" t="str">
        <f>INDEX(Table2[NAMA BARANG],MATCH(ROW()-1,Table2[//]))</f>
        <v>Tas K 20x25 Etj</v>
      </c>
      <c r="B2155" s="7">
        <f>INDEX(Table2[TT],MATCH(ROW()-1,Table2[//]))</f>
        <v>18</v>
      </c>
      <c r="C2155" s="8" t="str">
        <f>INDEX(Table2[KET],MATCH(ROW()-1,Table2[//]))</f>
        <v>30 ls</v>
      </c>
    </row>
    <row r="2156" spans="1:3">
      <c r="A2156" s="6" t="str">
        <f>INDEX(Table2[NAMA BARANG],MATCH(ROW()-1,Table2[//]))</f>
        <v>Tas Kado FG L/19</v>
      </c>
      <c r="B2156" s="7">
        <f>INDEX(Table2[TT],MATCH(ROW()-1,Table2[//]))</f>
        <v>1</v>
      </c>
      <c r="C2156" s="8" t="str">
        <f>INDEX(Table2[KET],MATCH(ROW()-1,Table2[//]))</f>
        <v>50 ls</v>
      </c>
    </row>
    <row r="2157" spans="1:3">
      <c r="A2157" s="6" t="str">
        <f>INDEX(Table2[NAMA BARANG],MATCH(ROW()-1,Table2[//]))</f>
        <v>Tas Kado FG XL</v>
      </c>
      <c r="B2157" s="7">
        <f>INDEX(Table2[TT],MATCH(ROW()-1,Table2[//]))</f>
        <v>1</v>
      </c>
      <c r="C2157" s="8" t="str">
        <f>INDEX(Table2[KET],MATCH(ROW()-1,Table2[//]))</f>
        <v>40 ls</v>
      </c>
    </row>
    <row r="2158" spans="1:3">
      <c r="A2158" s="6" t="str">
        <f>INDEX(Table2[NAMA BARANG],MATCH(ROW()-1,Table2[//]))</f>
        <v>Tas Kain E 100 A</v>
      </c>
      <c r="B2158" s="7">
        <f>INDEX(Table2[TT],MATCH(ROW()-1,Table2[//]))</f>
        <v>3</v>
      </c>
      <c r="C2158" s="8" t="str">
        <f>INDEX(Table2[KET],MATCH(ROW()-1,Table2[//]))</f>
        <v>300 PCS</v>
      </c>
    </row>
    <row r="2159" spans="1:3">
      <c r="A2159" s="6" t="str">
        <f>INDEX(Table2[NAMA BARANG],MATCH(ROW()-1,Table2[//]))</f>
        <v>Tas Kain E 101 A</v>
      </c>
      <c r="B2159" s="7">
        <f>INDEX(Table2[TT],MATCH(ROW()-1,Table2[//]))</f>
        <v>2</v>
      </c>
      <c r="C2159" s="8">
        <f>INDEX(Table2[KET],MATCH(ROW()-1,Table2[//]))</f>
        <v>250</v>
      </c>
    </row>
    <row r="2160" spans="1:3">
      <c r="A2160" s="6" t="str">
        <f>INDEX(Table2[NAMA BARANG],MATCH(ROW()-1,Table2[//]))</f>
        <v>Tas Kain Fancy B restleting</v>
      </c>
      <c r="B2160" s="7">
        <f>INDEX(Table2[TT],MATCH(ROW()-1,Table2[//]))</f>
        <v>1</v>
      </c>
      <c r="C2160" s="8">
        <f>INDEX(Table2[KET],MATCH(ROW()-1,Table2[//]))</f>
        <v>180</v>
      </c>
    </row>
    <row r="2161" spans="1:3">
      <c r="A2161" s="6" t="str">
        <f>INDEX(Table2[NAMA BARANG],MATCH(ROW()-1,Table2[//]))</f>
        <v>Tas Kain Ret K-27 (Hj/ Htm/ Coklat/ Mr Tua) cream</v>
      </c>
      <c r="B2161" s="7">
        <f>INDEX(Table2[TT],MATCH(ROW()-1,Table2[//]))</f>
        <v>13</v>
      </c>
      <c r="C2161" s="8" t="str">
        <f>INDEX(Table2[KET],MATCH(ROW()-1,Table2[//]))</f>
        <v>288 pc</v>
      </c>
    </row>
    <row r="2162" spans="1:3">
      <c r="A2162" s="6" t="str">
        <f>INDEX(Table2[NAMA BARANG],MATCH(ROW()-1,Table2[//]))</f>
        <v xml:space="preserve">Tas Karung A (65x55) </v>
      </c>
      <c r="B2162" s="7">
        <f>INDEX(Table2[TT],MATCH(ROW()-1,Table2[//]))</f>
        <v>4</v>
      </c>
      <c r="C2162" s="8" t="str">
        <f>INDEX(Table2[KET],MATCH(ROW()-1,Table2[//]))</f>
        <v>120 pc</v>
      </c>
    </row>
    <row r="2163" spans="1:3">
      <c r="A2163" s="6" t="str">
        <f>INDEX(Table2[NAMA BARANG],MATCH(ROW()-1,Table2[//]))</f>
        <v>Tas Karung B (55x50)</v>
      </c>
      <c r="B2163" s="7">
        <f>INDEX(Table2[TT],MATCH(ROW()-1,Table2[//]))</f>
        <v>3</v>
      </c>
      <c r="C2163" s="8" t="str">
        <f>INDEX(Table2[KET],MATCH(ROW()-1,Table2[//]))</f>
        <v>120 pc</v>
      </c>
    </row>
    <row r="2164" spans="1:3">
      <c r="A2164" s="6" t="str">
        <f>INDEX(Table2[NAMA BARANG],MATCH(ROW()-1,Table2[//]))</f>
        <v>Tas Karung C (45x50) (50x45)</v>
      </c>
      <c r="B2164" s="7">
        <f>INDEX(Table2[TT],MATCH(ROW()-1,Table2[//]))</f>
        <v>2</v>
      </c>
      <c r="C2164" s="8" t="str">
        <f>INDEX(Table2[KET],MATCH(ROW()-1,Table2[//]))</f>
        <v>20 ls</v>
      </c>
    </row>
    <row r="2165" spans="1:3">
      <c r="A2165" s="6" t="str">
        <f>INDEX(Table2[NAMA BARANG],MATCH(ROW()-1,Table2[//]))</f>
        <v>Tas Karung S kecil Disney</v>
      </c>
      <c r="B2165" s="7">
        <f>INDEX(Table2[TT],MATCH(ROW()-1,Table2[//]))</f>
        <v>7</v>
      </c>
      <c r="C2165" s="8" t="str">
        <f>INDEX(Table2[KET],MATCH(ROW()-1,Table2[//]))</f>
        <v>600 pc</v>
      </c>
    </row>
    <row r="2166" spans="1:3">
      <c r="A2166" s="6" t="str">
        <f>INDEX(Table2[NAMA BARANG],MATCH(ROW()-1,Table2[//]))</f>
        <v>Tas Kertas (Emas, Silver, Hj daun) PHS</v>
      </c>
      <c r="B2166" s="7">
        <f>INDEX(Table2[TT],MATCH(ROW()-1,Table2[//]))</f>
        <v>15</v>
      </c>
      <c r="C2166" s="8" t="str">
        <f>INDEX(Table2[KET],MATCH(ROW()-1,Table2[//]))</f>
        <v>20 ls</v>
      </c>
    </row>
    <row r="2167" spans="1:3">
      <c r="A2167" s="6" t="str">
        <f>INDEX(Table2[NAMA BARANG],MATCH(ROW()-1,Table2[//]))</f>
        <v>Tas Kertas 1/ SS/ 12,5 x 16</v>
      </c>
      <c r="B2167" s="7">
        <f>INDEX(Table2[TT],MATCH(ROW()-1,Table2[//]))</f>
        <v>2</v>
      </c>
      <c r="C2167" s="8" t="str">
        <f>INDEX(Table2[KET],MATCH(ROW()-1,Table2[//]))</f>
        <v>50 ls</v>
      </c>
    </row>
    <row r="2168" spans="1:3">
      <c r="A2168" s="6" t="str">
        <f>INDEX(Table2[NAMA BARANG],MATCH(ROW()-1,Table2[//]))</f>
        <v>Tas Kertas 8863C/ 181C</v>
      </c>
      <c r="B2168" s="7">
        <f>INDEX(Table2[TT],MATCH(ROW()-1,Table2[//]))</f>
        <v>1</v>
      </c>
      <c r="C2168" s="8" t="str">
        <f>INDEX(Table2[KET],MATCH(ROW()-1,Table2[//]))</f>
        <v>40 ls</v>
      </c>
    </row>
    <row r="2169" spans="1:3">
      <c r="A2169" s="6" t="str">
        <f>INDEX(Table2[NAMA BARANG],MATCH(ROW()-1,Table2[//]))</f>
        <v>Tas Kertas 8891A/ 8875A</v>
      </c>
      <c r="B2169" s="7">
        <f>INDEX(Table2[TT],MATCH(ROW()-1,Table2[//]))</f>
        <v>1</v>
      </c>
      <c r="C2169" s="8" t="str">
        <f>INDEX(Table2[KET],MATCH(ROW()-1,Table2[//]))</f>
        <v>20 ls</v>
      </c>
    </row>
    <row r="2170" spans="1:3">
      <c r="A2170" s="6" t="str">
        <f>INDEX(Table2[NAMA BARANG],MATCH(ROW()-1,Table2[//]))</f>
        <v>Tas Kertas 8891C/ 8875C</v>
      </c>
      <c r="B2170" s="7">
        <f>INDEX(Table2[TT],MATCH(ROW()-1,Table2[//]))</f>
        <v>1</v>
      </c>
      <c r="C2170" s="8" t="str">
        <f>INDEX(Table2[KET],MATCH(ROW()-1,Table2[//]))</f>
        <v>40 ls</v>
      </c>
    </row>
    <row r="2171" spans="1:3">
      <c r="A2171" s="6" t="str">
        <f>INDEX(Table2[NAMA BARANG],MATCH(ROW()-1,Table2[//]))</f>
        <v>Tas Kertas 9173M</v>
      </c>
      <c r="B2171" s="7">
        <f>INDEX(Table2[TT],MATCH(ROW()-1,Table2[//]))</f>
        <v>3</v>
      </c>
      <c r="C2171" s="8">
        <f>INDEX(Table2[KET],MATCH(ROW()-1,Table2[//]))</f>
        <v>360</v>
      </c>
    </row>
    <row r="2172" spans="1:3">
      <c r="A2172" s="6" t="str">
        <f>INDEX(Table2[NAMA BARANG],MATCH(ROW()-1,Table2[//]))</f>
        <v>Tas Kertas BL 9173 L</v>
      </c>
      <c r="B2172" s="7">
        <f>INDEX(Table2[TT],MATCH(ROW()-1,Table2[//]))</f>
        <v>1</v>
      </c>
      <c r="C2172" s="8" t="str">
        <f>INDEX(Table2[KET],MATCH(ROW()-1,Table2[//]))</f>
        <v>20 ls</v>
      </c>
    </row>
    <row r="2173" spans="1:3">
      <c r="A2173" s="6" t="str">
        <f>INDEX(Table2[NAMA BARANG],MATCH(ROW()-1,Table2[//]))</f>
        <v>Tas Kertas DU bk 9173 H</v>
      </c>
      <c r="B2173" s="7">
        <f>INDEX(Table2[TT],MATCH(ROW()-1,Table2[//]))</f>
        <v>2</v>
      </c>
      <c r="C2173" s="8">
        <f>INDEX(Table2[KET],MATCH(ROW()-1,Table2[//]))</f>
        <v>0</v>
      </c>
    </row>
    <row r="2174" spans="1:3">
      <c r="A2174" s="6" t="str">
        <f>INDEX(Table2[NAMA BARANG],MATCH(ROW()-1,Table2[//]))</f>
        <v>Tas Kertas Ly SD 282 B</v>
      </c>
      <c r="B2174" s="7">
        <f>INDEX(Table2[TT],MATCH(ROW()-1,Table2[//]))</f>
        <v>3</v>
      </c>
      <c r="C2174" s="8" t="str">
        <f>INDEX(Table2[KET],MATCH(ROW()-1,Table2[//]))</f>
        <v>360 pc</v>
      </c>
    </row>
    <row r="2175" spans="1:3">
      <c r="A2175" s="6" t="str">
        <f>INDEX(Table2[NAMA BARANG],MATCH(ROW()-1,Table2[//]))</f>
        <v>Tas Kertas Ly SD 283 B(3)/ 284 B(17)</v>
      </c>
      <c r="B2175" s="7">
        <f>INDEX(Table2[TT],MATCH(ROW()-1,Table2[//]))</f>
        <v>20</v>
      </c>
      <c r="C2175" s="8" t="str">
        <f>INDEX(Table2[KET],MATCH(ROW()-1,Table2[//]))</f>
        <v>360 pc</v>
      </c>
    </row>
    <row r="2176" spans="1:3">
      <c r="A2176" s="6" t="str">
        <f>INDEX(Table2[NAMA BARANG],MATCH(ROW()-1,Table2[//]))</f>
        <v>Tas Kertas Ly SD 286 B(8)</v>
      </c>
      <c r="B2176" s="7">
        <f>INDEX(Table2[TT],MATCH(ROW()-1,Table2[//]))</f>
        <v>8</v>
      </c>
      <c r="C2176" s="8" t="str">
        <f>INDEX(Table2[KET],MATCH(ROW()-1,Table2[//]))</f>
        <v>360 pc</v>
      </c>
    </row>
    <row r="2177" spans="1:3">
      <c r="A2177" s="6" t="str">
        <f>INDEX(Table2[NAMA BARANG],MATCH(ROW()-1,Table2[//]))</f>
        <v>Tas Kertas Ly XL 277 B</v>
      </c>
      <c r="B2177" s="7">
        <f>INDEX(Table2[TT],MATCH(ROW()-1,Table2[//]))</f>
        <v>1</v>
      </c>
      <c r="C2177" s="8" t="str">
        <f>INDEX(Table2[KET],MATCH(ROW()-1,Table2[//]))</f>
        <v>30 ls</v>
      </c>
    </row>
    <row r="2178" spans="1:3">
      <c r="A2178" s="6" t="str">
        <f>INDEX(Table2[NAMA BARANG],MATCH(ROW()-1,Table2[//]))</f>
        <v>Tas Kertas Ly XL 289</v>
      </c>
      <c r="B2178" s="7">
        <f>INDEX(Table2[TT],MATCH(ROW()-1,Table2[//]))</f>
        <v>1</v>
      </c>
      <c r="C2178" s="8" t="str">
        <f>INDEX(Table2[KET],MATCH(ROW()-1,Table2[//]))</f>
        <v>30 ls</v>
      </c>
    </row>
    <row r="2179" spans="1:3">
      <c r="A2179" s="6" t="str">
        <f>INDEX(Table2[NAMA BARANG],MATCH(ROW()-1,Table2[//]))</f>
        <v>Tas Kertas pk 10-04/ 31 X381 XL</v>
      </c>
      <c r="B2179" s="7">
        <f>INDEX(Table2[TT],MATCH(ROW()-1,Table2[//]))</f>
        <v>3</v>
      </c>
      <c r="C2179" s="8" t="str">
        <f>INDEX(Table2[KET],MATCH(ROW()-1,Table2[//]))</f>
        <v>480 pc</v>
      </c>
    </row>
    <row r="2180" spans="1:3">
      <c r="A2180" s="6" t="str">
        <f>INDEX(Table2[NAMA BARANG],MATCH(ROW()-1,Table2[//]))</f>
        <v>Tas LL D (K)</v>
      </c>
      <c r="B2180" s="7">
        <f>INDEX(Table2[TT],MATCH(ROW()-1,Table2[//]))</f>
        <v>9</v>
      </c>
      <c r="C2180" s="8" t="str">
        <f>INDEX(Table2[KET],MATCH(ROW()-1,Table2[//]))</f>
        <v>1200 pc</v>
      </c>
    </row>
    <row r="2181" spans="1:3">
      <c r="A2181" s="6" t="str">
        <f>INDEX(Table2[NAMA BARANG],MATCH(ROW()-1,Table2[//]))</f>
        <v>Tas lux My 017</v>
      </c>
      <c r="B2181" s="7">
        <f>INDEX(Table2[TT],MATCH(ROW()-1,Table2[//]))</f>
        <v>1</v>
      </c>
      <c r="C2181" s="8">
        <f>INDEX(Table2[KET],MATCH(ROW()-1,Table2[//]))</f>
        <v>0</v>
      </c>
    </row>
    <row r="2182" spans="1:3">
      <c r="A2182" s="6" t="str">
        <f>INDEX(Table2[NAMA BARANG],MATCH(ROW()-1,Table2[//]))</f>
        <v>Tas lux My 024</v>
      </c>
      <c r="B2182" s="7">
        <f>INDEX(Table2[TT],MATCH(ROW()-1,Table2[//]))</f>
        <v>1</v>
      </c>
      <c r="C2182" s="8" t="str">
        <f>INDEX(Table2[KET],MATCH(ROW()-1,Table2[//]))</f>
        <v>120 bh</v>
      </c>
    </row>
    <row r="2183" spans="1:3">
      <c r="A2183" s="6" t="str">
        <f>INDEX(Table2[NAMA BARANG],MATCH(ROW()-1,Table2[//]))</f>
        <v>Tas lux My 025</v>
      </c>
      <c r="B2183" s="7">
        <f>INDEX(Table2[TT],MATCH(ROW()-1,Table2[//]))</f>
        <v>1</v>
      </c>
      <c r="C2183" s="8" t="str">
        <f>INDEX(Table2[KET],MATCH(ROW()-1,Table2[//]))</f>
        <v>200 bh</v>
      </c>
    </row>
    <row r="2184" spans="1:3">
      <c r="A2184" s="6" t="str">
        <f>INDEX(Table2[NAMA BARANG],MATCH(ROW()-1,Table2[//]))</f>
        <v>Tas Ly 083/ 086 B</v>
      </c>
      <c r="B2184" s="7">
        <f>INDEX(Table2[TT],MATCH(ROW()-1,Table2[//]))</f>
        <v>5</v>
      </c>
      <c r="C2184" s="8">
        <f>INDEX(Table2[KET],MATCH(ROW()-1,Table2[//]))</f>
        <v>360</v>
      </c>
    </row>
    <row r="2185" spans="1:3">
      <c r="A2185" s="6" t="str">
        <f>INDEX(Table2[NAMA BARANG],MATCH(ROW()-1,Table2[//]))</f>
        <v>Tas Ly HD 126/ 131B</v>
      </c>
      <c r="B2185" s="7">
        <f>INDEX(Table2[TT],MATCH(ROW()-1,Table2[//]))</f>
        <v>10</v>
      </c>
      <c r="C2185" s="8" t="str">
        <f>INDEX(Table2[KET],MATCH(ROW()-1,Table2[//]))</f>
        <v>360 pc</v>
      </c>
    </row>
    <row r="2186" spans="1:3">
      <c r="A2186" s="6" t="str">
        <f>INDEX(Table2[NAMA BARANG],MATCH(ROW()-1,Table2[//]))</f>
        <v>Tas Ly HD 132 B</v>
      </c>
      <c r="B2186" s="7">
        <f>INDEX(Table2[TT],MATCH(ROW()-1,Table2[//]))</f>
        <v>4</v>
      </c>
      <c r="C2186" s="8">
        <f>INDEX(Table2[KET],MATCH(ROW()-1,Table2[//]))</f>
        <v>360</v>
      </c>
    </row>
    <row r="2187" spans="1:3">
      <c r="A2187" s="6" t="str">
        <f>INDEX(Table2[NAMA BARANG],MATCH(ROW()-1,Table2[//]))</f>
        <v>Tas Ly HD 148 B</v>
      </c>
      <c r="B2187" s="7">
        <f>INDEX(Table2[TT],MATCH(ROW()-1,Table2[//]))</f>
        <v>12</v>
      </c>
      <c r="C2187" s="8">
        <f>INDEX(Table2[KET],MATCH(ROW()-1,Table2[//]))</f>
        <v>360</v>
      </c>
    </row>
    <row r="2188" spans="1:3">
      <c r="A2188" s="6" t="str">
        <f>INDEX(Table2[NAMA BARANG],MATCH(ROW()-1,Table2[//]))</f>
        <v>Tas Ly HD 149 B</v>
      </c>
      <c r="B2188" s="7">
        <f>INDEX(Table2[TT],MATCH(ROW()-1,Table2[//]))</f>
        <v>17</v>
      </c>
      <c r="C2188" s="8">
        <f>INDEX(Table2[KET],MATCH(ROW()-1,Table2[//]))</f>
        <v>360</v>
      </c>
    </row>
    <row r="2189" spans="1:3">
      <c r="A2189" s="6" t="str">
        <f>INDEX(Table2[NAMA BARANG],MATCH(ROW()-1,Table2[//]))</f>
        <v>Tas Ly HD 150 B</v>
      </c>
      <c r="B2189" s="7">
        <f>INDEX(Table2[TT],MATCH(ROW()-1,Table2[//]))</f>
        <v>10</v>
      </c>
      <c r="C2189" s="8">
        <f>INDEX(Table2[KET],MATCH(ROW()-1,Table2[//]))</f>
        <v>360</v>
      </c>
    </row>
    <row r="2190" spans="1:3">
      <c r="A2190" s="6" t="str">
        <f>INDEX(Table2[NAMA BARANG],MATCH(ROW()-1,Table2[//]))</f>
        <v>Tas Ly HD 151 B</v>
      </c>
      <c r="B2190" s="7">
        <f>INDEX(Table2[TT],MATCH(ROW()-1,Table2[//]))</f>
        <v>1</v>
      </c>
      <c r="C2190" s="8">
        <f>INDEX(Table2[KET],MATCH(ROW()-1,Table2[//]))</f>
        <v>360</v>
      </c>
    </row>
    <row r="2191" spans="1:3">
      <c r="A2191" s="6" t="str">
        <f>INDEX(Table2[NAMA BARANG],MATCH(ROW()-1,Table2[//]))</f>
        <v>Tas Ly SD 211B</v>
      </c>
      <c r="B2191" s="7">
        <f>INDEX(Table2[TT],MATCH(ROW()-1,Table2[//]))</f>
        <v>1</v>
      </c>
      <c r="C2191" s="8">
        <f>INDEX(Table2[KET],MATCH(ROW()-1,Table2[//]))</f>
        <v>360</v>
      </c>
    </row>
    <row r="2192" spans="1:3">
      <c r="A2192" s="6" t="str">
        <f>INDEX(Table2[NAMA BARANG],MATCH(ROW()-1,Table2[//]))</f>
        <v>Tas LySD 154 K</v>
      </c>
      <c r="B2192" s="7">
        <f>INDEX(Table2[TT],MATCH(ROW()-1,Table2[//]))</f>
        <v>9</v>
      </c>
      <c r="C2192" s="8">
        <f>INDEX(Table2[KET],MATCH(ROW()-1,Table2[//]))</f>
        <v>480</v>
      </c>
    </row>
    <row r="2193" spans="1:3">
      <c r="A2193" s="6" t="str">
        <f>INDEX(Table2[NAMA BARANG],MATCH(ROW()-1,Table2[//]))</f>
        <v>Tas LySD 229 K</v>
      </c>
      <c r="B2193" s="7">
        <f>INDEX(Table2[TT],MATCH(ROW()-1,Table2[//]))</f>
        <v>38</v>
      </c>
      <c r="C2193" s="8" t="str">
        <f>INDEX(Table2[KET],MATCH(ROW()-1,Table2[//]))</f>
        <v>480 pc</v>
      </c>
    </row>
    <row r="2194" spans="1:3">
      <c r="A2194" s="6" t="str">
        <f>INDEX(Table2[NAMA BARANG],MATCH(ROW()-1,Table2[//]))</f>
        <v>Tas LySD 241 K</v>
      </c>
      <c r="B2194" s="7">
        <f>INDEX(Table2[TT],MATCH(ROW()-1,Table2[//]))</f>
        <v>3</v>
      </c>
      <c r="C2194" s="8" t="str">
        <f>INDEX(Table2[KET],MATCH(ROW()-1,Table2[//]))</f>
        <v>480 pc</v>
      </c>
    </row>
    <row r="2195" spans="1:3">
      <c r="A2195" s="6" t="str">
        <f>INDEX(Table2[NAMA BARANG],MATCH(ROW()-1,Table2[//]))</f>
        <v>Tas LySD 572 K</v>
      </c>
      <c r="B2195" s="7">
        <f>INDEX(Table2[TT],MATCH(ROW()-1,Table2[//]))</f>
        <v>4</v>
      </c>
      <c r="C2195" s="8">
        <f>INDEX(Table2[KET],MATCH(ROW()-1,Table2[//]))</f>
        <v>480</v>
      </c>
    </row>
    <row r="2196" spans="1:3">
      <c r="A2196" s="6" t="str">
        <f>INDEX(Table2[NAMA BARANG],MATCH(ROW()-1,Table2[//]))</f>
        <v>Tas Mika besar Tenteng tangan R 013</v>
      </c>
      <c r="B2196" s="7">
        <f>INDEX(Table2[TT],MATCH(ROW()-1,Table2[//]))</f>
        <v>2</v>
      </c>
      <c r="C2196" s="8" t="str">
        <f>INDEX(Table2[KET],MATCH(ROW()-1,Table2[//]))</f>
        <v>30 ls</v>
      </c>
    </row>
    <row r="2197" spans="1:3">
      <c r="A2197" s="6" t="str">
        <f>INDEX(Table2[NAMA BARANG],MATCH(ROW()-1,Table2[//]))</f>
        <v>Tas Mika PP ME 812 kecil</v>
      </c>
      <c r="B2197" s="7">
        <f>INDEX(Table2[TT],MATCH(ROW()-1,Table2[//]))</f>
        <v>3</v>
      </c>
      <c r="C2197" s="8" t="str">
        <f>INDEX(Table2[KET],MATCH(ROW()-1,Table2[//]))</f>
        <v>15 ls</v>
      </c>
    </row>
    <row r="2198" spans="1:3">
      <c r="A2198" s="6" t="str">
        <f>INDEX(Table2[NAMA BARANG],MATCH(ROW()-1,Table2[//]))</f>
        <v>Tas Mika PP TM 911</v>
      </c>
      <c r="B2198" s="7">
        <f>INDEX(Table2[TT],MATCH(ROW()-1,Table2[//]))</f>
        <v>3</v>
      </c>
      <c r="C2198" s="8" t="str">
        <f>INDEX(Table2[KET],MATCH(ROW()-1,Table2[//]))</f>
        <v>120 pc</v>
      </c>
    </row>
    <row r="2199" spans="1:3">
      <c r="A2199" s="6" t="str">
        <f>INDEX(Table2[NAMA BARANG],MATCH(ROW()-1,Table2[//]))</f>
        <v>Tas Mika+Tali CL MM</v>
      </c>
      <c r="B2199" s="7">
        <f>INDEX(Table2[TT],MATCH(ROW()-1,Table2[//]))</f>
        <v>14</v>
      </c>
      <c r="C2199" s="8" t="str">
        <f>INDEX(Table2[KET],MATCH(ROW()-1,Table2[//]))</f>
        <v>848 pc</v>
      </c>
    </row>
    <row r="2200" spans="1:3">
      <c r="A2200" s="6" t="str">
        <f>INDEX(Table2[NAMA BARANG],MATCH(ROW()-1,Table2[//]))</f>
        <v>Tas Nariko 4A</v>
      </c>
      <c r="B2200" s="7">
        <f>INDEX(Table2[TT],MATCH(ROW()-1,Table2[//]))</f>
        <v>28</v>
      </c>
      <c r="C2200" s="8" t="str">
        <f>INDEX(Table2[KET],MATCH(ROW()-1,Table2[//]))</f>
        <v>50 ls</v>
      </c>
    </row>
    <row r="2201" spans="1:3">
      <c r="A2201" s="6" t="str">
        <f>INDEX(Table2[NAMA BARANG],MATCH(ROW()-1,Table2[//]))</f>
        <v>Tas Plastik B C1</v>
      </c>
      <c r="B2201" s="7">
        <f>INDEX(Table2[TT],MATCH(ROW()-1,Table2[//]))</f>
        <v>4</v>
      </c>
      <c r="C2201" s="8" t="str">
        <f>INDEX(Table2[KET],MATCH(ROW()-1,Table2[//]))</f>
        <v>130 pc</v>
      </c>
    </row>
    <row r="2202" spans="1:3">
      <c r="A2202" s="6" t="str">
        <f>INDEX(Table2[NAMA BARANG],MATCH(ROW()-1,Table2[//]))</f>
        <v>Tas Plastik B C1</v>
      </c>
      <c r="B2202" s="7">
        <f>INDEX(Table2[TT],MATCH(ROW()-1,Table2[//]))</f>
        <v>1</v>
      </c>
      <c r="C2202" s="8" t="str">
        <f>INDEX(Table2[KET],MATCH(ROW()-1,Table2[//]))</f>
        <v>130 pc</v>
      </c>
    </row>
    <row r="2203" spans="1:3">
      <c r="A2203" s="6" t="str">
        <f>INDEX(Table2[NAMA BARANG],MATCH(ROW()-1,Table2[//]))</f>
        <v>Tas plastik Besar C1</v>
      </c>
      <c r="B2203" s="7">
        <f>INDEX(Table2[TT],MATCH(ROW()-1,Table2[//]))</f>
        <v>1</v>
      </c>
      <c r="C2203" s="8">
        <f>INDEX(Table2[KET],MATCH(ROW()-1,Table2[//]))</f>
        <v>100</v>
      </c>
    </row>
    <row r="2204" spans="1:3">
      <c r="A2204" s="6" t="str">
        <f>INDEX(Table2[NAMA BARANG],MATCH(ROW()-1,Table2[//]))</f>
        <v>Tas plastik Besar C1</v>
      </c>
      <c r="B2204" s="7">
        <f>INDEX(Table2[TT],MATCH(ROW()-1,Table2[//]))</f>
        <v>1</v>
      </c>
      <c r="C2204" s="8">
        <f>INDEX(Table2[KET],MATCH(ROW()-1,Table2[//]))</f>
        <v>100</v>
      </c>
    </row>
    <row r="2205" spans="1:3">
      <c r="A2205" s="6" t="str">
        <f>INDEX(Table2[NAMA BARANG],MATCH(ROW()-1,Table2[//]))</f>
        <v>Tas plastik Besar C1</v>
      </c>
      <c r="B2205" s="7">
        <f>INDEX(Table2[TT],MATCH(ROW()-1,Table2[//]))</f>
        <v>1</v>
      </c>
      <c r="C2205" s="8">
        <f>INDEX(Table2[KET],MATCH(ROW()-1,Table2[//]))</f>
        <v>100</v>
      </c>
    </row>
    <row r="2206" spans="1:3">
      <c r="A2206" s="6" t="str">
        <f>INDEX(Table2[NAMA BARANG],MATCH(ROW()-1,Table2[//]))</f>
        <v>Tas plastik Besar C1</v>
      </c>
      <c r="B2206" s="7">
        <f>INDEX(Table2[TT],MATCH(ROW()-1,Table2[//]))</f>
        <v>1</v>
      </c>
      <c r="C2206" s="8">
        <f>INDEX(Table2[KET],MATCH(ROW()-1,Table2[//]))</f>
        <v>100</v>
      </c>
    </row>
    <row r="2207" spans="1:3">
      <c r="A2207" s="6" t="str">
        <f>INDEX(Table2[NAMA BARANG],MATCH(ROW()-1,Table2[//]))</f>
        <v>Tas plastik Besar C1</v>
      </c>
      <c r="B2207" s="7">
        <f>INDEX(Table2[TT],MATCH(ROW()-1,Table2[//]))</f>
        <v>6</v>
      </c>
      <c r="C2207" s="8">
        <f>INDEX(Table2[KET],MATCH(ROW()-1,Table2[//]))</f>
        <v>100</v>
      </c>
    </row>
    <row r="2208" spans="1:3">
      <c r="A2208" s="6" t="str">
        <f>INDEX(Table2[NAMA BARANG],MATCH(ROW()-1,Table2[//]))</f>
        <v>Tas plastik Besar C1</v>
      </c>
      <c r="B2208" s="7">
        <f>INDEX(Table2[TT],MATCH(ROW()-1,Table2[//]))</f>
        <v>1</v>
      </c>
      <c r="C2208" s="8">
        <f>INDEX(Table2[KET],MATCH(ROW()-1,Table2[//]))</f>
        <v>100</v>
      </c>
    </row>
    <row r="2209" spans="1:3">
      <c r="A2209" s="6" t="str">
        <f>INDEX(Table2[NAMA BARANG],MATCH(ROW()-1,Table2[//]))</f>
        <v>Tas Plastik kecil A1</v>
      </c>
      <c r="B2209" s="7">
        <f>INDEX(Table2[TT],MATCH(ROW()-1,Table2[//]))</f>
        <v>7</v>
      </c>
      <c r="C2209" s="8">
        <f>INDEX(Table2[KET],MATCH(ROW()-1,Table2[//]))</f>
        <v>180</v>
      </c>
    </row>
    <row r="2210" spans="1:3">
      <c r="A2210" s="6" t="str">
        <f>INDEX(Table2[NAMA BARANG],MATCH(ROW()-1,Table2[//]))</f>
        <v>Tas Plastik kecil A1</v>
      </c>
      <c r="B2210" s="7">
        <f>INDEX(Table2[TT],MATCH(ROW()-1,Table2[//]))</f>
        <v>1</v>
      </c>
      <c r="C2210" s="8">
        <f>INDEX(Table2[KET],MATCH(ROW()-1,Table2[//]))</f>
        <v>180</v>
      </c>
    </row>
    <row r="2211" spans="1:3">
      <c r="A2211" s="6" t="str">
        <f>INDEX(Table2[NAMA BARANG],MATCH(ROW()-1,Table2[//]))</f>
        <v>Tas plastik kecil A1</v>
      </c>
      <c r="B2211" s="7">
        <f>INDEX(Table2[TT],MATCH(ROW()-1,Table2[//]))</f>
        <v>1</v>
      </c>
      <c r="C2211" s="8">
        <f>INDEX(Table2[KET],MATCH(ROW()-1,Table2[//]))</f>
        <v>180</v>
      </c>
    </row>
    <row r="2212" spans="1:3">
      <c r="A2212" s="6" t="str">
        <f>INDEX(Table2[NAMA BARANG],MATCH(ROW()-1,Table2[//]))</f>
        <v>Tas Plastik kecil A1</v>
      </c>
      <c r="B2212" s="7">
        <f>INDEX(Table2[TT],MATCH(ROW()-1,Table2[//]))</f>
        <v>5</v>
      </c>
      <c r="C2212" s="8">
        <f>INDEX(Table2[KET],MATCH(ROW()-1,Table2[//]))</f>
        <v>180</v>
      </c>
    </row>
    <row r="2213" spans="1:3">
      <c r="A2213" s="6" t="str">
        <f>INDEX(Table2[NAMA BARANG],MATCH(ROW()-1,Table2[//]))</f>
        <v>Tas Plastik kecil A1</v>
      </c>
      <c r="B2213" s="7">
        <f>INDEX(Table2[TT],MATCH(ROW()-1,Table2[//]))</f>
        <v>2</v>
      </c>
      <c r="C2213" s="8">
        <f>INDEX(Table2[KET],MATCH(ROW()-1,Table2[//]))</f>
        <v>180</v>
      </c>
    </row>
    <row r="2214" spans="1:3">
      <c r="A2214" s="6" t="str">
        <f>INDEX(Table2[NAMA BARANG],MATCH(ROW()-1,Table2[//]))</f>
        <v>Tas Plastik kecil A1</v>
      </c>
      <c r="B2214" s="7">
        <f>INDEX(Table2[TT],MATCH(ROW()-1,Table2[//]))</f>
        <v>4</v>
      </c>
      <c r="C2214" s="8">
        <f>INDEX(Table2[KET],MATCH(ROW()-1,Table2[//]))</f>
        <v>180</v>
      </c>
    </row>
    <row r="2215" spans="1:3">
      <c r="A2215" s="6" t="str">
        <f>INDEX(Table2[NAMA BARANG],MATCH(ROW()-1,Table2[//]))</f>
        <v>Tas Plastik kecil A1</v>
      </c>
      <c r="B2215" s="7">
        <f>INDEX(Table2[TT],MATCH(ROW()-1,Table2[//]))</f>
        <v>6</v>
      </c>
      <c r="C2215" s="8">
        <f>INDEX(Table2[KET],MATCH(ROW()-1,Table2[//]))</f>
        <v>180</v>
      </c>
    </row>
    <row r="2216" spans="1:3">
      <c r="A2216" s="6" t="str">
        <f>INDEX(Table2[NAMA BARANG],MATCH(ROW()-1,Table2[//]))</f>
        <v>Tas plastik kecil A1</v>
      </c>
      <c r="B2216" s="7">
        <f>INDEX(Table2[TT],MATCH(ROW()-1,Table2[//]))</f>
        <v>1</v>
      </c>
      <c r="C2216" s="8">
        <f>INDEX(Table2[KET],MATCH(ROW()-1,Table2[//]))</f>
        <v>180</v>
      </c>
    </row>
    <row r="2217" spans="1:3">
      <c r="A2217" s="6" t="str">
        <f>INDEX(Table2[NAMA BARANG],MATCH(ROW()-1,Table2[//]))</f>
        <v>Tas plastik kecil A1</v>
      </c>
      <c r="B2217" s="7">
        <f>INDEX(Table2[TT],MATCH(ROW()-1,Table2[//]))</f>
        <v>1</v>
      </c>
      <c r="C2217" s="8">
        <f>INDEX(Table2[KET],MATCH(ROW()-1,Table2[//]))</f>
        <v>180</v>
      </c>
    </row>
    <row r="2218" spans="1:3">
      <c r="A2218" s="6" t="str">
        <f>INDEX(Table2[NAMA BARANG],MATCH(ROW()-1,Table2[//]))</f>
        <v>Tas plastik kecil A1</v>
      </c>
      <c r="B2218" s="7">
        <f>INDEX(Table2[TT],MATCH(ROW()-1,Table2[//]))</f>
        <v>1</v>
      </c>
      <c r="C2218" s="8">
        <f>INDEX(Table2[KET],MATCH(ROW()-1,Table2[//]))</f>
        <v>180</v>
      </c>
    </row>
    <row r="2219" spans="1:3">
      <c r="A2219" s="6" t="str">
        <f>INDEX(Table2[NAMA BARANG],MATCH(ROW()-1,Table2[//]))</f>
        <v>Tas plastik kecil A1</v>
      </c>
      <c r="B2219" s="7">
        <f>INDEX(Table2[TT],MATCH(ROW()-1,Table2[//]))</f>
        <v>1</v>
      </c>
      <c r="C2219" s="8">
        <f>INDEX(Table2[KET],MATCH(ROW()-1,Table2[//]))</f>
        <v>180</v>
      </c>
    </row>
    <row r="2220" spans="1:3">
      <c r="A2220" s="6" t="str">
        <f>INDEX(Table2[NAMA BARANG],MATCH(ROW()-1,Table2[//]))</f>
        <v>Tas Plastik kecil A1</v>
      </c>
      <c r="B2220" s="7">
        <f>INDEX(Table2[TT],MATCH(ROW()-1,Table2[//]))</f>
        <v>7</v>
      </c>
      <c r="C2220" s="8">
        <f>INDEX(Table2[KET],MATCH(ROW()-1,Table2[//]))</f>
        <v>180</v>
      </c>
    </row>
    <row r="2221" spans="1:3">
      <c r="A2221" s="6" t="str">
        <f>INDEX(Table2[NAMA BARANG],MATCH(ROW()-1,Table2[//]))</f>
        <v>Tas Plastik T B1</v>
      </c>
      <c r="B2221" s="7">
        <f>INDEX(Table2[TT],MATCH(ROW()-1,Table2[//]))</f>
        <v>2</v>
      </c>
      <c r="C2221" s="8">
        <f>INDEX(Table2[KET],MATCH(ROW()-1,Table2[//]))</f>
        <v>60</v>
      </c>
    </row>
    <row r="2222" spans="1:3">
      <c r="A2222" s="6" t="str">
        <f>INDEX(Table2[NAMA BARANG],MATCH(ROW()-1,Table2[//]))</f>
        <v>Tas Plastik T B1</v>
      </c>
      <c r="B2222" s="7">
        <f>INDEX(Table2[TT],MATCH(ROW()-1,Table2[//]))</f>
        <v>19</v>
      </c>
      <c r="C2222" s="8">
        <f>INDEX(Table2[KET],MATCH(ROW()-1,Table2[//]))</f>
        <v>60</v>
      </c>
    </row>
    <row r="2223" spans="1:3">
      <c r="A2223" s="6" t="str">
        <f>INDEX(Table2[NAMA BARANG],MATCH(ROW()-1,Table2[//]))</f>
        <v>Tas Plastik T B1</v>
      </c>
      <c r="B2223" s="7">
        <f>INDEX(Table2[TT],MATCH(ROW()-1,Table2[//]))</f>
        <v>12</v>
      </c>
      <c r="C2223" s="8">
        <f>INDEX(Table2[KET],MATCH(ROW()-1,Table2[//]))</f>
        <v>60</v>
      </c>
    </row>
    <row r="2224" spans="1:3">
      <c r="A2224" s="6" t="str">
        <f>INDEX(Table2[NAMA BARANG],MATCH(ROW()-1,Table2[//]))</f>
        <v>Tas Plastik T B1</v>
      </c>
      <c r="B2224" s="7">
        <f>INDEX(Table2[TT],MATCH(ROW()-1,Table2[//]))</f>
        <v>10</v>
      </c>
      <c r="C2224" s="8">
        <f>INDEX(Table2[KET],MATCH(ROW()-1,Table2[//]))</f>
        <v>60</v>
      </c>
    </row>
    <row r="2225" spans="1:3">
      <c r="A2225" s="6" t="str">
        <f>INDEX(Table2[NAMA BARANG],MATCH(ROW()-1,Table2[//]))</f>
        <v>Tas Plastik T B1</v>
      </c>
      <c r="B2225" s="7">
        <f>INDEX(Table2[TT],MATCH(ROW()-1,Table2[//]))</f>
        <v>3</v>
      </c>
      <c r="C2225" s="8">
        <f>INDEX(Table2[KET],MATCH(ROW()-1,Table2[//]))</f>
        <v>60</v>
      </c>
    </row>
    <row r="2226" spans="1:3">
      <c r="A2226" s="6" t="str">
        <f>INDEX(Table2[NAMA BARANG],MATCH(ROW()-1,Table2[//]))</f>
        <v>Tas plastik Tanggung B1</v>
      </c>
      <c r="B2226" s="7">
        <f>INDEX(Table2[TT],MATCH(ROW()-1,Table2[//]))</f>
        <v>1</v>
      </c>
      <c r="C2226" s="8" t="str">
        <f>INDEX(Table2[KET],MATCH(ROW()-1,Table2[//]))</f>
        <v>110 pc</v>
      </c>
    </row>
    <row r="2227" spans="1:3">
      <c r="A2227" s="6" t="str">
        <f>INDEX(Table2[NAMA BARANG],MATCH(ROW()-1,Table2[//]))</f>
        <v>Tas plastik Tanggung B1</v>
      </c>
      <c r="B2227" s="7">
        <f>INDEX(Table2[TT],MATCH(ROW()-1,Table2[//]))</f>
        <v>4</v>
      </c>
      <c r="C2227" s="8" t="str">
        <f>INDEX(Table2[KET],MATCH(ROW()-1,Table2[//]))</f>
        <v>110 pc</v>
      </c>
    </row>
    <row r="2228" spans="1:3">
      <c r="A2228" s="6" t="str">
        <f>INDEX(Table2[NAMA BARANG],MATCH(ROW()-1,Table2[//]))</f>
        <v>Tas PLK 10-06/ M</v>
      </c>
      <c r="B2228" s="7">
        <f>INDEX(Table2[TT],MATCH(ROW()-1,Table2[//]))</f>
        <v>1</v>
      </c>
      <c r="C2228" s="8" t="str">
        <f>INDEX(Table2[KET],MATCH(ROW()-1,Table2[//]))</f>
        <v>600 pc</v>
      </c>
    </row>
    <row r="2229" spans="1:3">
      <c r="A2229" s="6" t="str">
        <f>INDEX(Table2[NAMA BARANG],MATCH(ROW()-1,Table2[//]))</f>
        <v>Tas PLK 10-07 Dy (26x34) Tali L</v>
      </c>
      <c r="B2229" s="7">
        <f>INDEX(Table2[TT],MATCH(ROW()-1,Table2[//]))</f>
        <v>8</v>
      </c>
      <c r="C2229" s="8" t="str">
        <f>INDEX(Table2[KET],MATCH(ROW()-1,Table2[//]))</f>
        <v>40 ls</v>
      </c>
    </row>
    <row r="2230" spans="1:3">
      <c r="A2230" s="6" t="str">
        <f>INDEX(Table2[NAMA BARANG],MATCH(ROW()-1,Table2[//]))</f>
        <v>Tas PLK 10-08 Tali Tenteng</v>
      </c>
      <c r="B2230" s="7">
        <f>INDEX(Table2[TT],MATCH(ROW()-1,Table2[//]))</f>
        <v>5</v>
      </c>
      <c r="C2230" s="8" t="str">
        <f>INDEX(Table2[KET],MATCH(ROW()-1,Table2[//]))</f>
        <v>30 ls</v>
      </c>
    </row>
    <row r="2231" spans="1:3">
      <c r="A2231" s="6" t="str">
        <f>INDEX(Table2[NAMA BARANG],MATCH(ROW()-1,Table2[//]))</f>
        <v>Tas polos 131 k</v>
      </c>
      <c r="B2231" s="7">
        <f>INDEX(Table2[TT],MATCH(ROW()-1,Table2[//]))</f>
        <v>13</v>
      </c>
      <c r="C2231" s="8">
        <f>INDEX(Table2[KET],MATCH(ROW()-1,Table2[//]))</f>
        <v>480</v>
      </c>
    </row>
    <row r="2232" spans="1:3">
      <c r="A2232" s="6" t="str">
        <f>INDEX(Table2[NAMA BARANG],MATCH(ROW()-1,Table2[//]))</f>
        <v>Tas polos 804/ 832/ 838</v>
      </c>
      <c r="B2232" s="7">
        <f>INDEX(Table2[TT],MATCH(ROW()-1,Table2[//]))</f>
        <v>29</v>
      </c>
      <c r="C2232" s="8">
        <f>INDEX(Table2[KET],MATCH(ROW()-1,Table2[//]))</f>
        <v>480</v>
      </c>
    </row>
    <row r="2233" spans="1:3">
      <c r="A2233" s="6" t="str">
        <f>INDEX(Table2[NAMA BARANG],MATCH(ROW()-1,Table2[//]))</f>
        <v xml:space="preserve">Tas Ransel Spon Bond FR+Hk </v>
      </c>
      <c r="B2233" s="7">
        <f>INDEX(Table2[TT],MATCH(ROW()-1,Table2[//]))</f>
        <v>1</v>
      </c>
      <c r="C2233" s="8" t="str">
        <f>INDEX(Table2[KET],MATCH(ROW()-1,Table2[//]))</f>
        <v>60 ls</v>
      </c>
    </row>
    <row r="2234" spans="1:3">
      <c r="A2234" s="6" t="str">
        <f>INDEX(Table2[NAMA BARANG],MATCH(ROW()-1,Table2[//]))</f>
        <v>Tas SB 1514-8 Set T</v>
      </c>
      <c r="B2234" s="7">
        <f>INDEX(Table2[TT],MATCH(ROW()-1,Table2[//]))</f>
        <v>1</v>
      </c>
      <c r="C2234" s="8" t="str">
        <f>INDEX(Table2[KET],MATCH(ROW()-1,Table2[//]))</f>
        <v>50 ls</v>
      </c>
    </row>
    <row r="2235" spans="1:3">
      <c r="A2235" s="6" t="str">
        <f>INDEX(Table2[NAMA BARANG],MATCH(ROW()-1,Table2[//]))</f>
        <v>Tas SEP 194</v>
      </c>
      <c r="B2235" s="7">
        <f>INDEX(Table2[TT],MATCH(ROW()-1,Table2[//]))</f>
        <v>13</v>
      </c>
      <c r="C2235" s="8" t="str">
        <f>INDEX(Table2[KET],MATCH(ROW()-1,Table2[//]))</f>
        <v>10 ls</v>
      </c>
    </row>
    <row r="2236" spans="1:3">
      <c r="A2236" s="6" t="str">
        <f>INDEX(Table2[NAMA BARANG],MATCH(ROW()-1,Table2[//]))</f>
        <v>Tas Shoes C15 246/ Hp 363 (60)</v>
      </c>
      <c r="B2236" s="7">
        <f>INDEX(Table2[TT],MATCH(ROW()-1,Table2[//]))</f>
        <v>4</v>
      </c>
      <c r="C2236" s="8" t="str">
        <f>INDEX(Table2[KET],MATCH(ROW()-1,Table2[//]))</f>
        <v>36 pk</v>
      </c>
    </row>
    <row r="2237" spans="1:3">
      <c r="A2237" s="6" t="str">
        <f>INDEX(Table2[NAMA BARANG],MATCH(ROW()-1,Table2[//]))</f>
        <v>Tas Shop Ly FD 683</v>
      </c>
      <c r="B2237" s="7">
        <f>INDEX(Table2[TT],MATCH(ROW()-1,Table2[//]))</f>
        <v>2</v>
      </c>
      <c r="C2237" s="8" t="str">
        <f>INDEX(Table2[KET],MATCH(ROW()-1,Table2[//]))</f>
        <v>360 pc</v>
      </c>
    </row>
    <row r="2238" spans="1:3">
      <c r="A2238" s="6" t="str">
        <f>INDEX(Table2[NAMA BARANG],MATCH(ROW()-1,Table2[//]))</f>
        <v>Tas Shop Ly SD 287 B</v>
      </c>
      <c r="B2238" s="7">
        <f>INDEX(Table2[TT],MATCH(ROW()-1,Table2[//]))</f>
        <v>5</v>
      </c>
      <c r="C2238" s="8">
        <f>INDEX(Table2[KET],MATCH(ROW()-1,Table2[//]))</f>
        <v>360</v>
      </c>
    </row>
    <row r="2239" spans="1:3">
      <c r="A2239" s="6" t="str">
        <f>INDEX(Table2[NAMA BARANG],MATCH(ROW()-1,Table2[//]))</f>
        <v>Tas Shop Ly SD 291B</v>
      </c>
      <c r="B2239" s="7">
        <f>INDEX(Table2[TT],MATCH(ROW()-1,Table2[//]))</f>
        <v>2</v>
      </c>
      <c r="C2239" s="8">
        <f>INDEX(Table2[KET],MATCH(ROW()-1,Table2[//]))</f>
        <v>360</v>
      </c>
    </row>
    <row r="2240" spans="1:3">
      <c r="A2240" s="6" t="str">
        <f>INDEX(Table2[NAMA BARANG],MATCH(ROW()-1,Table2[//]))</f>
        <v>Tas Shop Ly SD L 280 B</v>
      </c>
      <c r="B2240" s="7">
        <f>INDEX(Table2[TT],MATCH(ROW()-1,Table2[//]))</f>
        <v>7</v>
      </c>
      <c r="C2240" s="8">
        <f>INDEX(Table2[KET],MATCH(ROW()-1,Table2[//]))</f>
        <v>360</v>
      </c>
    </row>
    <row r="2241" spans="1:3">
      <c r="A2241" s="6" t="str">
        <f>INDEX(Table2[NAMA BARANG],MATCH(ROW()-1,Table2[//]))</f>
        <v>Tas Shop Ly SD L 288 B</v>
      </c>
      <c r="B2241" s="7">
        <f>INDEX(Table2[TT],MATCH(ROW()-1,Table2[//]))</f>
        <v>4</v>
      </c>
      <c r="C2241" s="8">
        <f>INDEX(Table2[KET],MATCH(ROW()-1,Table2[//]))</f>
        <v>360</v>
      </c>
    </row>
    <row r="2242" spans="1:3">
      <c r="A2242" s="6" t="str">
        <f>INDEX(Table2[NAMA BARANG],MATCH(ROW()-1,Table2[//]))</f>
        <v>Tas Shop Ly SD L XL</v>
      </c>
      <c r="B2242" s="7">
        <f>INDEX(Table2[TT],MATCH(ROW()-1,Table2[//]))</f>
        <v>2</v>
      </c>
      <c r="C2242" s="8">
        <f>INDEX(Table2[KET],MATCH(ROW()-1,Table2[//]))</f>
        <v>240</v>
      </c>
    </row>
    <row r="2243" spans="1:3">
      <c r="A2243" s="6" t="str">
        <f>INDEX(Table2[NAMA BARANG],MATCH(ROW()-1,Table2[//]))</f>
        <v>Tas Shop Ly SD S Tg</v>
      </c>
      <c r="B2243" s="7">
        <f>INDEX(Table2[TT],MATCH(ROW()-1,Table2[//]))</f>
        <v>5</v>
      </c>
      <c r="C2243" s="8">
        <f>INDEX(Table2[KET],MATCH(ROW()-1,Table2[//]))</f>
        <v>360</v>
      </c>
    </row>
    <row r="2244" spans="1:3">
      <c r="A2244" s="6" t="str">
        <f>INDEX(Table2[NAMA BARANG],MATCH(ROW()-1,Table2[//]))</f>
        <v>Tas Shop Teng-Teng Sleting (10 pc) WKD</v>
      </c>
      <c r="B2244" s="7">
        <f>INDEX(Table2[TT],MATCH(ROW()-1,Table2[//]))</f>
        <v>3</v>
      </c>
      <c r="C2244" s="8" t="str">
        <f>INDEX(Table2[KET],MATCH(ROW()-1,Table2[//]))</f>
        <v>30 bks</v>
      </c>
    </row>
    <row r="2245" spans="1:3">
      <c r="A2245" s="6" t="str">
        <f>INDEX(Table2[NAMA BARANG],MATCH(ROW()-1,Table2[//]))</f>
        <v xml:space="preserve">Tas Shopcraft LyNP 542-1/4 </v>
      </c>
      <c r="B2245" s="7">
        <f>INDEX(Table2[TT],MATCH(ROW()-1,Table2[//]))</f>
        <v>2</v>
      </c>
      <c r="C2245" s="8" t="str">
        <f>INDEX(Table2[KET],MATCH(ROW()-1,Table2[//]))</f>
        <v>20 box</v>
      </c>
    </row>
    <row r="2246" spans="1:3">
      <c r="A2246" s="6" t="str">
        <f>INDEX(Table2[NAMA BARANG],MATCH(ROW()-1,Table2[//]))</f>
        <v xml:space="preserve">Tas Shopcraft Tly Mp 061/ 064 </v>
      </c>
      <c r="B2246" s="7">
        <f>INDEX(Table2[TT],MATCH(ROW()-1,Table2[//]))</f>
        <v>5</v>
      </c>
      <c r="C2246" s="8" t="str">
        <f>INDEX(Table2[KET],MATCH(ROW()-1,Table2[//]))</f>
        <v>90 box</v>
      </c>
    </row>
    <row r="2247" spans="1:3">
      <c r="A2247" s="6" t="str">
        <f>INDEX(Table2[NAMA BARANG],MATCH(ROW()-1,Table2[//]))</f>
        <v>Tas Silver 18x23</v>
      </c>
      <c r="B2247" s="7">
        <f>INDEX(Table2[TT],MATCH(ROW()-1,Table2[//]))</f>
        <v>3</v>
      </c>
      <c r="C2247" s="8" t="str">
        <f>INDEX(Table2[KET],MATCH(ROW()-1,Table2[//]))</f>
        <v>90 ls</v>
      </c>
    </row>
    <row r="2248" spans="1:3">
      <c r="A2248" s="6" t="str">
        <f>INDEX(Table2[NAMA BARANG],MATCH(ROW()-1,Table2[//]))</f>
        <v>Tas Sleret S</v>
      </c>
      <c r="B2248" s="7">
        <f>INDEX(Table2[TT],MATCH(ROW()-1,Table2[//]))</f>
        <v>4</v>
      </c>
      <c r="C2248" s="8" t="str">
        <f>INDEX(Table2[KET],MATCH(ROW()-1,Table2[//]))</f>
        <v>100 ls</v>
      </c>
    </row>
    <row r="2249" spans="1:3">
      <c r="A2249" s="6" t="str">
        <f>INDEX(Table2[NAMA BARANG],MATCH(ROW()-1,Table2[//]))</f>
        <v>Tas Sleret XLL</v>
      </c>
      <c r="B2249" s="7">
        <f>INDEX(Table2[TT],MATCH(ROW()-1,Table2[//]))</f>
        <v>1</v>
      </c>
      <c r="C2249" s="8" t="str">
        <f>INDEX(Table2[KET],MATCH(ROW()-1,Table2[//]))</f>
        <v>35 ls</v>
      </c>
    </row>
    <row r="2250" spans="1:3">
      <c r="A2250" s="6" t="str">
        <f>INDEX(Table2[NAMA BARANG],MATCH(ROW()-1,Table2[//]))</f>
        <v xml:space="preserve">Tas Sleting (A5 52) jaring </v>
      </c>
      <c r="B2250" s="7">
        <f>INDEX(Table2[TT],MATCH(ROW()-1,Table2[//]))</f>
        <v>4</v>
      </c>
      <c r="C2250" s="8" t="str">
        <f>INDEX(Table2[KET],MATCH(ROW()-1,Table2[//]))</f>
        <v>80 ls</v>
      </c>
    </row>
    <row r="2251" spans="1:3">
      <c r="A2251" s="6" t="str">
        <f>INDEX(Table2[NAMA BARANG],MATCH(ROW()-1,Table2[//]))</f>
        <v>Tas Spon Bond mukenah 27x29x12</v>
      </c>
      <c r="B2251" s="7">
        <f>INDEX(Table2[TT],MATCH(ROW()-1,Table2[//]))</f>
        <v>1</v>
      </c>
      <c r="C2251" s="8" t="str">
        <f>INDEX(Table2[KET],MATCH(ROW()-1,Table2[//]))</f>
        <v>50 ls</v>
      </c>
    </row>
    <row r="2252" spans="1:3">
      <c r="A2252" s="6" t="str">
        <f>INDEX(Table2[NAMA BARANG],MATCH(ROW()-1,Table2[//]))</f>
        <v>Tas T 34x31 ETJ</v>
      </c>
      <c r="B2252" s="7">
        <f>INDEX(Table2[TT],MATCH(ROW()-1,Table2[//]))</f>
        <v>5</v>
      </c>
      <c r="C2252" s="8" t="str">
        <f>INDEX(Table2[KET],MATCH(ROW()-1,Table2[//]))</f>
        <v>25 ls</v>
      </c>
    </row>
    <row r="2253" spans="1:3">
      <c r="A2253" s="6" t="str">
        <f>INDEX(Table2[NAMA BARANG],MATCH(ROW()-1,Table2[//]))</f>
        <v>Tas T 41x36 ETJ</v>
      </c>
      <c r="B2253" s="7">
        <f>INDEX(Table2[TT],MATCH(ROW()-1,Table2[//]))</f>
        <v>6</v>
      </c>
      <c r="C2253" s="8" t="str">
        <f>INDEX(Table2[KET],MATCH(ROW()-1,Table2[//]))</f>
        <v>22 ls</v>
      </c>
    </row>
    <row r="2254" spans="1:3">
      <c r="A2254" s="6" t="str">
        <f>INDEX(Table2[NAMA BARANG],MATCH(ROW()-1,Table2[//]))</f>
        <v>Tas tali 22x22</v>
      </c>
      <c r="B2254" s="7">
        <f>INDEX(Table2[TT],MATCH(ROW()-1,Table2[//]))</f>
        <v>1</v>
      </c>
      <c r="C2254" s="8" t="str">
        <f>INDEX(Table2[KET],MATCH(ROW()-1,Table2[//]))</f>
        <v>85 ls</v>
      </c>
    </row>
    <row r="2255" spans="1:3">
      <c r="A2255" s="6" t="str">
        <f>INDEX(Table2[NAMA BARANG],MATCH(ROW()-1,Table2[//]))</f>
        <v>Tas tali 25x35</v>
      </c>
      <c r="B2255" s="7">
        <f>INDEX(Table2[TT],MATCH(ROW()-1,Table2[//]))</f>
        <v>1</v>
      </c>
      <c r="C2255" s="8" t="str">
        <f>INDEX(Table2[KET],MATCH(ROW()-1,Table2[//]))</f>
        <v>100 ls</v>
      </c>
    </row>
    <row r="2256" spans="1:3">
      <c r="A2256" s="6" t="str">
        <f>INDEX(Table2[NAMA BARANG],MATCH(ROW()-1,Table2[//]))</f>
        <v>Tas tali 30x40</v>
      </c>
      <c r="B2256" s="7">
        <f>INDEX(Table2[TT],MATCH(ROW()-1,Table2[//]))</f>
        <v>3</v>
      </c>
      <c r="C2256" s="8" t="str">
        <f>INDEX(Table2[KET],MATCH(ROW()-1,Table2[//]))</f>
        <v>70 ls</v>
      </c>
    </row>
    <row r="2257" spans="1:3">
      <c r="A2257" s="6" t="str">
        <f>INDEX(Table2[NAMA BARANG],MATCH(ROW()-1,Table2[//]))</f>
        <v>Tas Tali Cartoon 20x25 Tg</v>
      </c>
      <c r="B2257" s="7">
        <f>INDEX(Table2[TT],MATCH(ROW()-1,Table2[//]))</f>
        <v>4</v>
      </c>
      <c r="C2257" s="8" t="str">
        <f>INDEX(Table2[KET],MATCH(ROW()-1,Table2[//]))</f>
        <v>50 ls</v>
      </c>
    </row>
    <row r="2258" spans="1:3">
      <c r="A2258" s="6" t="str">
        <f>INDEX(Table2[NAMA BARANG],MATCH(ROW()-1,Table2[//]))</f>
        <v>Tas Tali Folio 1 Frozen</v>
      </c>
      <c r="B2258" s="7">
        <f>INDEX(Table2[TT],MATCH(ROW()-1,Table2[//]))</f>
        <v>4</v>
      </c>
      <c r="C2258" s="8" t="str">
        <f>INDEX(Table2[KET],MATCH(ROW()-1,Table2[//]))</f>
        <v>240 pc</v>
      </c>
    </row>
    <row r="2259" spans="1:3">
      <c r="A2259" s="6" t="str">
        <f>INDEX(Table2[NAMA BARANG],MATCH(ROW()-1,Table2[//]))</f>
        <v>Tas Tali kecil kur JB S2-2 jos Mimikado</v>
      </c>
      <c r="B2259" s="7">
        <f>INDEX(Table2[TT],MATCH(ROW()-1,Table2[//]))</f>
        <v>45</v>
      </c>
      <c r="C2259" s="8" t="str">
        <f>INDEX(Table2[KET],MATCH(ROW()-1,Table2[//]))</f>
        <v>100 ls</v>
      </c>
    </row>
    <row r="2260" spans="1:3">
      <c r="A2260" s="6" t="str">
        <f>INDEX(Table2[NAMA BARANG],MATCH(ROW()-1,Table2[//]))</f>
        <v>Tas Tali Kertas Kado bsr AL (1 Pk=10 pc)</v>
      </c>
      <c r="B2260" s="7">
        <f>INDEX(Table2[TT],MATCH(ROW()-1,Table2[//]))</f>
        <v>2</v>
      </c>
      <c r="C2260" s="8" t="str">
        <f>INDEX(Table2[KET],MATCH(ROW()-1,Table2[//]))</f>
        <v>218 pk</v>
      </c>
    </row>
    <row r="2261" spans="1:3">
      <c r="A2261" s="6" t="str">
        <f>INDEX(Table2[NAMA BARANG],MATCH(ROW()-1,Table2[//]))</f>
        <v>Tas Tali Kertas Tg (Pelangi/ Biru Grs/ Silver Bunga/ Mrh Garis) 25x25</v>
      </c>
      <c r="B2261" s="7">
        <f>INDEX(Table2[TT],MATCH(ROW()-1,Table2[//]))</f>
        <v>16</v>
      </c>
      <c r="C2261" s="8" t="str">
        <f>INDEX(Table2[KET],MATCH(ROW()-1,Table2[//]))</f>
        <v>25 ls</v>
      </c>
    </row>
    <row r="2262" spans="1:3">
      <c r="A2262" s="6" t="str">
        <f>INDEX(Table2[NAMA BARANG],MATCH(ROW()-1,Table2[//]))</f>
        <v>Tas Tali kur batik S</v>
      </c>
      <c r="B2262" s="7">
        <f>INDEX(Table2[TT],MATCH(ROW()-1,Table2[//]))</f>
        <v>1</v>
      </c>
      <c r="C2262" s="8" t="str">
        <f>INDEX(Table2[KET],MATCH(ROW()-1,Table2[//]))</f>
        <v>60 ls</v>
      </c>
    </row>
    <row r="2263" spans="1:3">
      <c r="A2263" s="6" t="str">
        <f>INDEX(Table2[NAMA BARANG],MATCH(ROW()-1,Table2[//]))</f>
        <v xml:space="preserve">Tas Tali Metalik (1 Pk=12 pc) Gold Silver </v>
      </c>
      <c r="B2263" s="7">
        <f>INDEX(Table2[TT],MATCH(ROW()-1,Table2[//]))</f>
        <v>2</v>
      </c>
      <c r="C2263" s="8" t="str">
        <f>INDEX(Table2[KET],MATCH(ROW()-1,Table2[//]))</f>
        <v>50 ls</v>
      </c>
    </row>
    <row r="2264" spans="1:3">
      <c r="A2264" s="6" t="str">
        <f>INDEX(Table2[NAMA BARANG],MATCH(ROW()-1,Table2[//]))</f>
        <v>Tas Tali Metalik (1 Pk=12 pc) Gold/ Silver 20x25</v>
      </c>
      <c r="B2264" s="7">
        <f>INDEX(Table2[TT],MATCH(ROW()-1,Table2[//]))</f>
        <v>4</v>
      </c>
      <c r="C2264" s="8" t="str">
        <f>INDEX(Table2[KET],MATCH(ROW()-1,Table2[//]))</f>
        <v>60 ls</v>
      </c>
    </row>
    <row r="2265" spans="1:3">
      <c r="A2265" s="6" t="str">
        <f>INDEX(Table2[NAMA BARANG],MATCH(ROW()-1,Table2[//]))</f>
        <v>Tas Tali Metalik 15x20 (K)</v>
      </c>
      <c r="B2265" s="7">
        <f>INDEX(Table2[TT],MATCH(ROW()-1,Table2[//]))</f>
        <v>5</v>
      </c>
      <c r="C2265" s="8" t="str">
        <f>INDEX(Table2[KET],MATCH(ROW()-1,Table2[//]))</f>
        <v>90 ls</v>
      </c>
    </row>
    <row r="2266" spans="1:3">
      <c r="A2266" s="6" t="str">
        <f>INDEX(Table2[NAMA BARANG],MATCH(ROW()-1,Table2[//]))</f>
        <v>Tas Tali Metalik 15x20 Kcl</v>
      </c>
      <c r="B2266" s="7">
        <f>INDEX(Table2[TT],MATCH(ROW()-1,Table2[//]))</f>
        <v>7</v>
      </c>
      <c r="C2266" s="8" t="str">
        <f>INDEX(Table2[KET],MATCH(ROW()-1,Table2[//]))</f>
        <v>100 ls</v>
      </c>
    </row>
    <row r="2267" spans="1:3">
      <c r="A2267" s="6" t="str">
        <f>INDEX(Table2[NAMA BARANG],MATCH(ROW()-1,Table2[//]))</f>
        <v>Tas Tali plst 222 A (K)</v>
      </c>
      <c r="B2267" s="7">
        <f>INDEX(Table2[TT],MATCH(ROW()-1,Table2[//]))</f>
        <v>1</v>
      </c>
      <c r="C2267" s="8" t="str">
        <f>INDEX(Table2[KET],MATCH(ROW()-1,Table2[//]))</f>
        <v>1000 pc</v>
      </c>
    </row>
    <row r="2268" spans="1:3">
      <c r="A2268" s="6" t="str">
        <f>INDEX(Table2[NAMA BARANG],MATCH(ROW()-1,Table2[//]))</f>
        <v>Tas Tali plst K (B545)</v>
      </c>
      <c r="B2268" s="7">
        <f>INDEX(Table2[TT],MATCH(ROW()-1,Table2[//]))</f>
        <v>4</v>
      </c>
      <c r="C2268" s="8" t="str">
        <f>INDEX(Table2[KET],MATCH(ROW()-1,Table2[//]))</f>
        <v>100 ls</v>
      </c>
    </row>
    <row r="2269" spans="1:3">
      <c r="A2269" s="6" t="str">
        <f>INDEX(Table2[NAMA BARANG],MATCH(ROW()-1,Table2[//]))</f>
        <v>Tas Tali plst kecil jos JBS 4-5</v>
      </c>
      <c r="B2269" s="7">
        <f>INDEX(Table2[TT],MATCH(ROW()-1,Table2[//]))</f>
        <v>12</v>
      </c>
      <c r="C2269" s="8" t="str">
        <f>INDEX(Table2[KET],MATCH(ROW()-1,Table2[//]))</f>
        <v>100 ls</v>
      </c>
    </row>
    <row r="2270" spans="1:3">
      <c r="A2270" s="6" t="str">
        <f>INDEX(Table2[NAMA BARANG],MATCH(ROW()-1,Table2[//]))</f>
        <v>Tas Tali Pot mika</v>
      </c>
      <c r="B2270" s="7">
        <f>INDEX(Table2[TT],MATCH(ROW()-1,Table2[//]))</f>
        <v>1</v>
      </c>
      <c r="C2270" s="8" t="str">
        <f>INDEX(Table2[KET],MATCH(ROW()-1,Table2[//]))</f>
        <v>40 ls</v>
      </c>
    </row>
    <row r="2271" spans="1:3">
      <c r="A2271" s="6" t="str">
        <f>INDEX(Table2[NAMA BARANG],MATCH(ROW()-1,Table2[//]))</f>
        <v>Tas Tali Pot mika</v>
      </c>
      <c r="B2271" s="7">
        <f>INDEX(Table2[TT],MATCH(ROW()-1,Table2[//]))</f>
        <v>4</v>
      </c>
      <c r="C2271" s="8" t="str">
        <f>INDEX(Table2[KET],MATCH(ROW()-1,Table2[//]))</f>
        <v>40 ls</v>
      </c>
    </row>
    <row r="2272" spans="1:3">
      <c r="A2272" s="6" t="str">
        <f>INDEX(Table2[NAMA BARANG],MATCH(ROW()-1,Table2[//]))</f>
        <v>Tas Tali Transp RD-L/ Tg (PHS)</v>
      </c>
      <c r="B2272" s="7">
        <f>INDEX(Table2[TT],MATCH(ROW()-1,Table2[//]))</f>
        <v>3</v>
      </c>
      <c r="C2272" s="8" t="str">
        <f>INDEX(Table2[KET],MATCH(ROW()-1,Table2[//]))</f>
        <v>60 ls</v>
      </c>
    </row>
    <row r="2273" spans="1:3">
      <c r="A2273" s="6" t="str">
        <f>INDEX(Table2[NAMA BARANG],MATCH(ROW()-1,Table2[//]))</f>
        <v>Tas Tali Tulisan" kecil campur</v>
      </c>
      <c r="B2273" s="7">
        <f>INDEX(Table2[TT],MATCH(ROW()-1,Table2[//]))</f>
        <v>3</v>
      </c>
      <c r="C2273" s="8" t="str">
        <f>INDEX(Table2[KET],MATCH(ROW()-1,Table2[//]))</f>
        <v>50 ls</v>
      </c>
    </row>
    <row r="2274" spans="1:3">
      <c r="A2274" s="6" t="str">
        <f>INDEX(Table2[NAMA BARANG],MATCH(ROW()-1,Table2[//]))</f>
        <v>Tas Tali Ultah Kcl Iching</v>
      </c>
      <c r="B2274" s="7">
        <f>INDEX(Table2[TT],MATCH(ROW()-1,Table2[//]))</f>
        <v>3</v>
      </c>
      <c r="C2274" s="8" t="str">
        <f>INDEX(Table2[KET],MATCH(ROW()-1,Table2[//]))</f>
        <v>120 ls</v>
      </c>
    </row>
    <row r="2275" spans="1:3">
      <c r="A2275" s="6" t="str">
        <f>INDEX(Table2[NAMA BARANG],MATCH(ROW()-1,Table2[//]))</f>
        <v>Tas Tenteng Butek 184 B</v>
      </c>
      <c r="B2275" s="7">
        <f>INDEX(Table2[TT],MATCH(ROW()-1,Table2[//]))</f>
        <v>6</v>
      </c>
      <c r="C2275" s="8" t="str">
        <f>INDEX(Table2[KET],MATCH(ROW()-1,Table2[//]))</f>
        <v>40 ls</v>
      </c>
    </row>
    <row r="2276" spans="1:3">
      <c r="A2276" s="6" t="str">
        <f>INDEX(Table2[NAMA BARANG],MATCH(ROW()-1,Table2[//]))</f>
        <v>Tas Tenteng trans/ handbag XS</v>
      </c>
      <c r="B2276" s="7">
        <f>INDEX(Table2[TT],MATCH(ROW()-1,Table2[//]))</f>
        <v>4</v>
      </c>
      <c r="C2276" s="8" t="str">
        <f>INDEX(Table2[KET],MATCH(ROW()-1,Table2[//]))</f>
        <v>300 pc</v>
      </c>
    </row>
    <row r="2277" spans="1:3">
      <c r="A2277" s="6" t="str">
        <f>INDEX(Table2[NAMA BARANG],MATCH(ROW()-1,Table2[//]))</f>
        <v>Tas Tenteng Transparent 10-06 M</v>
      </c>
      <c r="B2277" s="7">
        <f>INDEX(Table2[TT],MATCH(ROW()-1,Table2[//]))</f>
        <v>2</v>
      </c>
      <c r="C2277" s="8" t="str">
        <f>INDEX(Table2[KET],MATCH(ROW()-1,Table2[//]))</f>
        <v>600 pc</v>
      </c>
    </row>
    <row r="2278" spans="1:3">
      <c r="A2278" s="6" t="str">
        <f>INDEX(Table2[NAMA BARANG],MATCH(ROW()-1,Table2[//]))</f>
        <v>Tas Transparan L(tanggung) Tali</v>
      </c>
      <c r="B2278" s="7">
        <f>INDEX(Table2[TT],MATCH(ROW()-1,Table2[//]))</f>
        <v>1</v>
      </c>
      <c r="C2278" s="8" t="str">
        <f>INDEX(Table2[KET],MATCH(ROW()-1,Table2[//]))</f>
        <v>40 ls</v>
      </c>
    </row>
    <row r="2279" spans="1:3">
      <c r="A2279" s="6" t="str">
        <f>INDEX(Table2[NAMA BARANG],MATCH(ROW()-1,Table2[//]))</f>
        <v>Tas Tulisan 20x25</v>
      </c>
      <c r="B2279" s="7">
        <f>INDEX(Table2[TT],MATCH(ROW()-1,Table2[//]))</f>
        <v>2</v>
      </c>
      <c r="C2279" s="8" t="str">
        <f>INDEX(Table2[KET],MATCH(ROW()-1,Table2[//]))</f>
        <v>60 ls</v>
      </c>
    </row>
    <row r="2280" spans="1:3">
      <c r="A2280" s="6" t="str">
        <f>INDEX(Table2[NAMA BARANG],MATCH(ROW()-1,Table2[//]))</f>
        <v>Tas Tulisan 20x25</v>
      </c>
      <c r="B2280" s="7">
        <f>INDEX(Table2[TT],MATCH(ROW()-1,Table2[//]))</f>
        <v>3</v>
      </c>
      <c r="C2280" s="8" t="str">
        <f>INDEX(Table2[KET],MATCH(ROW()-1,Table2[//]))</f>
        <v>60 ls</v>
      </c>
    </row>
    <row r="2281" spans="1:3">
      <c r="A2281" s="6" t="str">
        <f>INDEX(Table2[NAMA BARANG],MATCH(ROW()-1,Table2[//]))</f>
        <v>Tas ultah 5w</v>
      </c>
      <c r="B2281" s="7">
        <f>INDEX(Table2[TT],MATCH(ROW()-1,Table2[//]))</f>
        <v>5</v>
      </c>
      <c r="C2281" s="8" t="str">
        <f>INDEX(Table2[KET],MATCH(ROW()-1,Table2[//]))</f>
        <v>60 ls</v>
      </c>
    </row>
    <row r="2282" spans="1:3">
      <c r="A2282" s="6" t="str">
        <f>INDEX(Table2[NAMA BARANG],MATCH(ROW()-1,Table2[//]))</f>
        <v>Tas ultah polkadot kecil 15x25</v>
      </c>
      <c r="B2282" s="7">
        <f>INDEX(Table2[TT],MATCH(ROW()-1,Table2[//]))</f>
        <v>8</v>
      </c>
      <c r="C2282" s="8" t="str">
        <f>INDEX(Table2[KET],MATCH(ROW()-1,Table2[//]))</f>
        <v>60 ls</v>
      </c>
    </row>
    <row r="2283" spans="1:3">
      <c r="A2283" s="6" t="str">
        <f>INDEX(Table2[NAMA BARANG],MATCH(ROW()-1,Table2[//]))</f>
        <v>Tas ultah warna warna</v>
      </c>
      <c r="B2283" s="7">
        <f>INDEX(Table2[TT],MATCH(ROW()-1,Table2[//]))</f>
        <v>3</v>
      </c>
      <c r="C2283" s="8" t="str">
        <f>INDEX(Table2[KET],MATCH(ROW()-1,Table2[//]))</f>
        <v>500 pk</v>
      </c>
    </row>
    <row r="2284" spans="1:3">
      <c r="A2284" s="6" t="str">
        <f>INDEX(Table2[NAMA BARANG],MATCH(ROW()-1,Table2[//]))</f>
        <v>Tas Xmy 1609-12</v>
      </c>
      <c r="B2284" s="7">
        <f>INDEX(Table2[TT],MATCH(ROW()-1,Table2[//]))</f>
        <v>2</v>
      </c>
      <c r="C2284" s="8" t="str">
        <f>INDEX(Table2[KET],MATCH(ROW()-1,Table2[//]))</f>
        <v>40 ls</v>
      </c>
    </row>
    <row r="2285" spans="1:3">
      <c r="A2285" s="6" t="str">
        <f>INDEX(Table2[NAMA BARANG],MATCH(ROW()-1,Table2[//]))</f>
        <v>Tas Xmy JDL (1609-04)</v>
      </c>
      <c r="B2285" s="7">
        <f>INDEX(Table2[TT],MATCH(ROW()-1,Table2[//]))</f>
        <v>2</v>
      </c>
      <c r="C2285" s="8" t="str">
        <f>INDEX(Table2[KET],MATCH(ROW()-1,Table2[//]))</f>
        <v>30 ls</v>
      </c>
    </row>
    <row r="2286" spans="1:3">
      <c r="A2286" s="6" t="str">
        <f>INDEX(Table2[NAMA BARANG],MATCH(ROW()-1,Table2[//]))</f>
        <v>Tas Xmy KT</v>
      </c>
      <c r="B2286" s="7">
        <f>INDEX(Table2[TT],MATCH(ROW()-1,Table2[//]))</f>
        <v>1</v>
      </c>
      <c r="C2286" s="8">
        <f>INDEX(Table2[KET],MATCH(ROW()-1,Table2[//]))</f>
        <v>0</v>
      </c>
    </row>
    <row r="2287" spans="1:3">
      <c r="A2287" s="6" t="str">
        <f>INDEX(Table2[NAMA BARANG],MATCH(ROW()-1,Table2[//]))</f>
        <v>Tas Zipper Folio Tali 1 MM Topla</v>
      </c>
      <c r="B2287" s="7">
        <f>INDEX(Table2[TT],MATCH(ROW()-1,Table2[//]))</f>
        <v>5</v>
      </c>
      <c r="C2287" s="8">
        <f>INDEX(Table2[KET],MATCH(ROW()-1,Table2[//]))</f>
        <v>240</v>
      </c>
    </row>
    <row r="2288" spans="1:3">
      <c r="A2288" s="6" t="str">
        <f>INDEX(Table2[NAMA BARANG],MATCH(ROW()-1,Table2[//]))</f>
        <v xml:space="preserve">Tas Zipper Folio Tali 2 MM </v>
      </c>
      <c r="B2288" s="7">
        <f>INDEX(Table2[TT],MATCH(ROW()-1,Table2[//]))</f>
        <v>6</v>
      </c>
      <c r="C2288" s="22" t="s">
        <v>135</v>
      </c>
    </row>
    <row r="2289" spans="1:3">
      <c r="A2289" s="6" t="str">
        <f>INDEX(Table2[NAMA BARANG],MATCH(ROW()-1,Table2[//]))</f>
        <v>Tas/ MAP jinjing Cute bear</v>
      </c>
      <c r="B2289" s="7">
        <f>INDEX(Table2[TT],MATCH(ROW()-1,Table2[//]))</f>
        <v>1</v>
      </c>
      <c r="C2289" s="8" t="str">
        <f>INDEX(Table2[KET],MATCH(ROW()-1,Table2[//]))</f>
        <v>20 ls</v>
      </c>
    </row>
    <row r="2290" spans="1:3">
      <c r="A2290" s="6" t="str">
        <f>INDEX(Table2[NAMA BARANG],MATCH(ROW()-1,Table2[//]))</f>
        <v>Tas/ paper Bag motif campur</v>
      </c>
      <c r="B2290" s="7">
        <f>INDEX(Table2[TT],MATCH(ROW()-1,Table2[//]))</f>
        <v>1</v>
      </c>
      <c r="C2290" s="8" t="str">
        <f>INDEX(Table2[KET],MATCH(ROW()-1,Table2[//]))</f>
        <v>50 ls</v>
      </c>
    </row>
    <row r="2291" spans="1:3">
      <c r="A2291" s="6" t="str">
        <f>INDEX(Table2[NAMA BARANG],MATCH(ROW()-1,Table2[//]))</f>
        <v>Tempelan Kaca 2,5</v>
      </c>
      <c r="B2291" s="7">
        <f>INDEX(Table2[TT],MATCH(ROW()-1,Table2[//]))</f>
        <v>1</v>
      </c>
      <c r="C2291" s="8" t="str">
        <f>INDEX(Table2[KET],MATCH(ROW()-1,Table2[//]))</f>
        <v>7200 pc</v>
      </c>
    </row>
    <row r="2292" spans="1:3">
      <c r="A2292" s="6" t="str">
        <f>INDEX(Table2[NAMA BARANG],MATCH(ROW()-1,Table2[//]))</f>
        <v>Tempelan Kaca 3,5</v>
      </c>
      <c r="B2292" s="7">
        <f>INDEX(Table2[TT],MATCH(ROW()-1,Table2[//]))</f>
        <v>5</v>
      </c>
      <c r="C2292" s="8" t="str">
        <f>INDEX(Table2[KET],MATCH(ROW()-1,Table2[//]))</f>
        <v>7200 pc</v>
      </c>
    </row>
    <row r="2293" spans="1:3">
      <c r="A2293" s="6" t="str">
        <f>INDEX(Table2[NAMA BARANG],MATCH(ROW()-1,Table2[//]))</f>
        <v>Tempelan Kaca 33 D (3,5")</v>
      </c>
      <c r="B2293" s="7">
        <f>INDEX(Table2[TT],MATCH(ROW()-1,Table2[//]))</f>
        <v>1</v>
      </c>
      <c r="C2293" s="8" t="str">
        <f>INDEX(Table2[KET],MATCH(ROW()-1,Table2[//]))</f>
        <v>20.000 pc</v>
      </c>
    </row>
    <row r="2294" spans="1:3">
      <c r="A2294" s="6" t="str">
        <f>INDEX(Table2[NAMA BARANG],MATCH(ROW()-1,Table2[//]))</f>
        <v>Tempelan Kaca 35 D (Gantungan kcl+Tg)</v>
      </c>
      <c r="B2294" s="7">
        <f>INDEX(Table2[TT],MATCH(ROW()-1,Table2[//]))</f>
        <v>2</v>
      </c>
      <c r="C2294" s="8" t="str">
        <f>INDEX(Table2[KET],MATCH(ROW()-1,Table2[//]))</f>
        <v>70.000 pc</v>
      </c>
    </row>
    <row r="2295" spans="1:3">
      <c r="A2295" s="6" t="str">
        <f>INDEX(Table2[NAMA BARANG],MATCH(ROW()-1,Table2[//]))</f>
        <v>Tempelan Kaca 35 D (Gantungan kcl+Tg)</v>
      </c>
      <c r="B2295" s="7">
        <f>INDEX(Table2[TT],MATCH(ROW()-1,Table2[//]))</f>
        <v>1</v>
      </c>
      <c r="C2295" s="8" t="str">
        <f>INDEX(Table2[KET],MATCH(ROW()-1,Table2[//]))</f>
        <v>70.000 pc</v>
      </c>
    </row>
    <row r="2296" spans="1:3">
      <c r="A2296" s="6" t="str">
        <f>INDEX(Table2[NAMA BARANG],MATCH(ROW()-1,Table2[//]))</f>
        <v>Tempelan Kaca 4,5</v>
      </c>
      <c r="B2296" s="7">
        <f>INDEX(Table2[TT],MATCH(ROW()-1,Table2[//]))</f>
        <v>1</v>
      </c>
      <c r="C2296" s="8" t="str">
        <f>INDEX(Table2[KET],MATCH(ROW()-1,Table2[//]))</f>
        <v>5040 pc</v>
      </c>
    </row>
    <row r="2297" spans="1:3">
      <c r="A2297" s="6" t="str">
        <f>INDEX(Table2[NAMA BARANG],MATCH(ROW()-1,Table2[//]))</f>
        <v>Tempelan Kaca 8</v>
      </c>
      <c r="B2297" s="7">
        <f>INDEX(Table2[TT],MATCH(ROW()-1,Table2[//]))</f>
        <v>2</v>
      </c>
      <c r="C2297" s="8" t="str">
        <f>INDEX(Table2[KET],MATCH(ROW()-1,Table2[//]))</f>
        <v>2016 pc</v>
      </c>
    </row>
    <row r="2298" spans="1:3">
      <c r="A2298" s="6" t="str">
        <f>INDEX(Table2[NAMA BARANG],MATCH(ROW()-1,Table2[//]))</f>
        <v>Tinta 20mm (1 line)</v>
      </c>
      <c r="B2298" s="7">
        <f>INDEX(Table2[TT],MATCH(ROW()-1,Table2[//]))</f>
        <v>2</v>
      </c>
      <c r="C2298" s="8" t="str">
        <f>INDEX(Table2[KET],MATCH(ROW()-1,Table2[//]))</f>
        <v>2000 pc</v>
      </c>
    </row>
    <row r="2299" spans="1:3">
      <c r="A2299" s="6" t="str">
        <f>INDEX(Table2[NAMA BARANG],MATCH(ROW()-1,Table2[//]))</f>
        <v>Tinta Daishen B</v>
      </c>
      <c r="B2299" s="7">
        <f>INDEX(Table2[TT],MATCH(ROW()-1,Table2[//]))</f>
        <v>7</v>
      </c>
      <c r="C2299" s="8" t="str">
        <f>INDEX(Table2[KET],MATCH(ROW()-1,Table2[//]))</f>
        <v>12 ls</v>
      </c>
    </row>
    <row r="2300" spans="1:3">
      <c r="A2300" s="6" t="str">
        <f>INDEX(Table2[NAMA BARANG],MATCH(ROW()-1,Table2[//]))</f>
        <v>Tinta Daishen U</v>
      </c>
      <c r="B2300" s="7">
        <f>INDEX(Table2[TT],MATCH(ROW()-1,Table2[//]))</f>
        <v>17</v>
      </c>
      <c r="C2300" s="8" t="str">
        <f>INDEX(Table2[KET],MATCH(ROW()-1,Table2[//]))</f>
        <v>12 ls</v>
      </c>
    </row>
    <row r="2301" spans="1:3">
      <c r="A2301" s="6" t="str">
        <f>INDEX(Table2[NAMA BARANG],MATCH(ROW()-1,Table2[//]))</f>
        <v>Tinta Daishen U/B</v>
      </c>
      <c r="B2301" s="7">
        <f>INDEX(Table2[TT],MATCH(ROW()-1,Table2[//]))</f>
        <v>21</v>
      </c>
      <c r="C2301" s="8" t="str">
        <f>INDEX(Table2[KET],MATCH(ROW()-1,Table2[//]))</f>
        <v>12 ls</v>
      </c>
    </row>
    <row r="2302" spans="1:3">
      <c r="A2302" s="6" t="str">
        <f>INDEX(Table2[NAMA BARANG],MATCH(ROW()-1,Table2[//]))</f>
        <v>Tinta Hero</v>
      </c>
      <c r="B2302" s="7">
        <f>INDEX(Table2[TT],MATCH(ROW()-1,Table2[//]))</f>
        <v>4</v>
      </c>
      <c r="C2302" s="8" t="str">
        <f>INDEX(Table2[KET],MATCH(ROW()-1,Table2[//]))</f>
        <v>12 ls</v>
      </c>
    </row>
    <row r="2303" spans="1:3">
      <c r="A2303" s="6" t="str">
        <f>INDEX(Table2[NAMA BARANG],MATCH(ROW()-1,Table2[//]))</f>
        <v>Tipe ex 0425 B/ 25/ 4</v>
      </c>
      <c r="B2303" s="7">
        <f>INDEX(Table2[TT],MATCH(ROW()-1,Table2[//]))</f>
        <v>1</v>
      </c>
      <c r="C2303" s="8" t="str">
        <f>INDEX(Table2[KET],MATCH(ROW()-1,Table2[//]))</f>
        <v>48 ls</v>
      </c>
    </row>
    <row r="2304" spans="1:3">
      <c r="A2304" s="6" t="str">
        <f>INDEX(Table2[NAMA BARANG],MATCH(ROW()-1,Table2[//]))</f>
        <v>Tipe ex 0807 PR</v>
      </c>
      <c r="B2304" s="7">
        <f>INDEX(Table2[TT],MATCH(ROW()-1,Table2[//]))</f>
        <v>3</v>
      </c>
      <c r="C2304" s="8" t="str">
        <f>INDEX(Table2[KET],MATCH(ROW()-1,Table2[//]))</f>
        <v>192 ls</v>
      </c>
    </row>
    <row r="2305" spans="1:3">
      <c r="A2305" s="6" t="str">
        <f>INDEX(Table2[NAMA BARANG],MATCH(ROW()-1,Table2[//]))</f>
        <v>Tipe ex 0808 H.Kitty</v>
      </c>
      <c r="B2305" s="7">
        <f>INDEX(Table2[TT],MATCH(ROW()-1,Table2[//]))</f>
        <v>7</v>
      </c>
      <c r="C2305" s="8" t="str">
        <f>INDEX(Table2[KET],MATCH(ROW()-1,Table2[//]))</f>
        <v>192 ls</v>
      </c>
    </row>
    <row r="2306" spans="1:3">
      <c r="A2306" s="6" t="str">
        <f>INDEX(Table2[NAMA BARANG],MATCH(ROW()-1,Table2[//]))</f>
        <v>Tipe ex 1001(3)/ 240(2)</v>
      </c>
      <c r="B2306" s="7">
        <f>INDEX(Table2[TT],MATCH(ROW()-1,Table2[//]))</f>
        <v>5</v>
      </c>
      <c r="C2306" s="8" t="str">
        <f>INDEX(Table2[KET],MATCH(ROW()-1,Table2[//]))</f>
        <v>576 pc</v>
      </c>
    </row>
    <row r="2307" spans="1:3">
      <c r="A2307" s="6" t="str">
        <f>INDEX(Table2[NAMA BARANG],MATCH(ROW()-1,Table2[//]))</f>
        <v>Tipe ex 1002(13)/ 3010(8)</v>
      </c>
      <c r="B2307" s="7">
        <f>INDEX(Table2[TT],MATCH(ROW()-1,Table2[//]))</f>
        <v>21</v>
      </c>
      <c r="C2307" s="8">
        <f>INDEX(Table2[KET],MATCH(ROW()-1,Table2[//]))</f>
        <v>0</v>
      </c>
    </row>
    <row r="2308" spans="1:3">
      <c r="A2308" s="6" t="str">
        <f>INDEX(Table2[NAMA BARANG],MATCH(ROW()-1,Table2[//]))</f>
        <v>Tipe ex 1005(9)/ 3009(6)</v>
      </c>
      <c r="B2308" s="7">
        <f>INDEX(Table2[TT],MATCH(ROW()-1,Table2[//]))</f>
        <v>15</v>
      </c>
      <c r="C2308" s="8">
        <f>INDEX(Table2[KET],MATCH(ROW()-1,Table2[//]))</f>
        <v>0</v>
      </c>
    </row>
    <row r="2309" spans="1:3">
      <c r="A2309" s="6" t="str">
        <f>INDEX(Table2[NAMA BARANG],MATCH(ROW()-1,Table2[//]))</f>
        <v>Tipe ex 1007(8)/ 1009(9)</v>
      </c>
      <c r="B2309" s="7">
        <f>INDEX(Table2[TT],MATCH(ROW()-1,Table2[//]))</f>
        <v>17</v>
      </c>
      <c r="C2309" s="8">
        <f>INDEX(Table2[KET],MATCH(ROW()-1,Table2[//]))</f>
        <v>0</v>
      </c>
    </row>
    <row r="2310" spans="1:3">
      <c r="A2310" s="6" t="str">
        <f>INDEX(Table2[NAMA BARANG],MATCH(ROW()-1,Table2[//]))</f>
        <v>Tipe ex 1291</v>
      </c>
      <c r="B2310" s="7">
        <f>INDEX(Table2[TT],MATCH(ROW()-1,Table2[//]))</f>
        <v>55</v>
      </c>
      <c r="C2310" s="8" t="str">
        <f>INDEX(Table2[KET],MATCH(ROW()-1,Table2[//]))</f>
        <v>60 ls</v>
      </c>
    </row>
    <row r="2311" spans="1:3">
      <c r="A2311" s="6" t="str">
        <f>INDEX(Table2[NAMA BARANG],MATCH(ROW()-1,Table2[//]))</f>
        <v>Tipe ex 136(12)/ 202(13)</v>
      </c>
      <c r="B2311" s="7">
        <f>INDEX(Table2[TT],MATCH(ROW()-1,Table2[//]))</f>
        <v>25</v>
      </c>
      <c r="C2311" s="8">
        <f>INDEX(Table2[KET],MATCH(ROW()-1,Table2[//]))</f>
        <v>0</v>
      </c>
    </row>
    <row r="2312" spans="1:3">
      <c r="A2312" s="6" t="str">
        <f>INDEX(Table2[NAMA BARANG],MATCH(ROW()-1,Table2[//]))</f>
        <v>Tipe ex 1878 Dos</v>
      </c>
      <c r="B2312" s="7">
        <f>INDEX(Table2[TT],MATCH(ROW()-1,Table2[//]))</f>
        <v>137</v>
      </c>
      <c r="C2312" s="8" t="str">
        <f>INDEX(Table2[KET],MATCH(ROW()-1,Table2[//]))</f>
        <v>20 ls</v>
      </c>
    </row>
    <row r="2313" spans="1:3">
      <c r="A2313" s="6" t="str">
        <f>INDEX(Table2[NAMA BARANG],MATCH(ROW()-1,Table2[//]))</f>
        <v>Tipe ex 1878 mika</v>
      </c>
      <c r="B2313" s="7">
        <f>INDEX(Table2[TT],MATCH(ROW()-1,Table2[//]))</f>
        <v>29</v>
      </c>
      <c r="C2313" s="8">
        <f>INDEX(Table2[KET],MATCH(ROW()-1,Table2[//]))</f>
        <v>0</v>
      </c>
    </row>
    <row r="2314" spans="1:3">
      <c r="A2314" s="6" t="str">
        <f>INDEX(Table2[NAMA BARANG],MATCH(ROW()-1,Table2[//]))</f>
        <v>Tipe ex 203</v>
      </c>
      <c r="B2314" s="7">
        <f>INDEX(Table2[TT],MATCH(ROW()-1,Table2[//]))</f>
        <v>2</v>
      </c>
      <c r="C2314" s="8">
        <f>INDEX(Table2[KET],MATCH(ROW()-1,Table2[//]))</f>
        <v>0</v>
      </c>
    </row>
    <row r="2315" spans="1:3">
      <c r="A2315" s="6" t="str">
        <f>INDEX(Table2[NAMA BARANG],MATCH(ROW()-1,Table2[//]))</f>
        <v>Tipe ex 2201(53)/ 241(35)</v>
      </c>
      <c r="B2315" s="7">
        <f>INDEX(Table2[TT],MATCH(ROW()-1,Table2[//]))</f>
        <v>88</v>
      </c>
      <c r="C2315" s="8" t="str">
        <f>INDEX(Table2[KET],MATCH(ROW()-1,Table2[//]))</f>
        <v>64 ls</v>
      </c>
    </row>
    <row r="2316" spans="1:3">
      <c r="A2316" s="6" t="str">
        <f>INDEX(Table2[NAMA BARANG],MATCH(ROW()-1,Table2[//]))</f>
        <v>Tipe ex 2264 (24 pc)</v>
      </c>
      <c r="B2316" s="7">
        <f>INDEX(Table2[TT],MATCH(ROW()-1,Table2[//]))</f>
        <v>35</v>
      </c>
      <c r="C2316" s="8" t="str">
        <f>INDEX(Table2[KET],MATCH(ROW()-1,Table2[//]))</f>
        <v>96 ls</v>
      </c>
    </row>
    <row r="2317" spans="1:3">
      <c r="A2317" s="6" t="str">
        <f>INDEX(Table2[NAMA BARANG],MATCH(ROW()-1,Table2[//]))</f>
        <v>Tipe ex 242(14)/ 968(2)</v>
      </c>
      <c r="B2317" s="7">
        <f>INDEX(Table2[TT],MATCH(ROW()-1,Table2[//]))</f>
        <v>16</v>
      </c>
      <c r="C2317" s="8" t="str">
        <f>INDEX(Table2[KET],MATCH(ROW()-1,Table2[//]))</f>
        <v>48 ls</v>
      </c>
    </row>
    <row r="2318" spans="1:3">
      <c r="A2318" s="6" t="str">
        <f>INDEX(Table2[NAMA BARANG],MATCH(ROW()-1,Table2[//]))</f>
        <v>Tipe ex 264(2)</v>
      </c>
      <c r="B2318" s="7">
        <f>INDEX(Table2[TT],MATCH(ROW()-1,Table2[//]))</f>
        <v>2</v>
      </c>
      <c r="C2318" s="8" t="str">
        <f>INDEX(Table2[KET],MATCH(ROW()-1,Table2[//]))</f>
        <v>96 ls</v>
      </c>
    </row>
    <row r="2319" spans="1:3">
      <c r="A2319" s="6" t="str">
        <f>INDEX(Table2[NAMA BARANG],MATCH(ROW()-1,Table2[//]))</f>
        <v>Tipe ex 3003(6)/ 3006(9)</v>
      </c>
      <c r="B2319" s="7">
        <f>INDEX(Table2[TT],MATCH(ROW()-1,Table2[//]))</f>
        <v>15</v>
      </c>
      <c r="C2319" s="8" t="str">
        <f>INDEX(Table2[KET],MATCH(ROW()-1,Table2[//]))</f>
        <v>48 ls</v>
      </c>
    </row>
    <row r="2320" spans="1:3">
      <c r="A2320" s="6" t="str">
        <f>INDEX(Table2[NAMA BARANG],MATCH(ROW()-1,Table2[//]))</f>
        <v>Tipe ex 3005(6)/ 302(17)</v>
      </c>
      <c r="B2320" s="7">
        <f>INDEX(Table2[TT],MATCH(ROW()-1,Table2[//]))</f>
        <v>23</v>
      </c>
      <c r="C2320" s="8" t="str">
        <f>INDEX(Table2[KET],MATCH(ROW()-1,Table2[//]))</f>
        <v>48 ls</v>
      </c>
    </row>
    <row r="2321" spans="1:3">
      <c r="A2321" s="6" t="str">
        <f>INDEX(Table2[NAMA BARANG],MATCH(ROW()-1,Table2[//]))</f>
        <v>Tipe ex 313</v>
      </c>
      <c r="B2321" s="7">
        <f>INDEX(Table2[TT],MATCH(ROW()-1,Table2[//]))</f>
        <v>1</v>
      </c>
      <c r="C2321" s="8">
        <f>INDEX(Table2[KET],MATCH(ROW()-1,Table2[//]))</f>
        <v>0</v>
      </c>
    </row>
    <row r="2322" spans="1:3">
      <c r="A2322" s="6" t="str">
        <f>INDEX(Table2[NAMA BARANG],MATCH(ROW()-1,Table2[//]))</f>
        <v>Tipe ex 328/ 338</v>
      </c>
      <c r="B2322" s="7">
        <f>INDEX(Table2[TT],MATCH(ROW()-1,Table2[//]))</f>
        <v>1</v>
      </c>
      <c r="C2322" s="8" t="str">
        <f>INDEX(Table2[KET],MATCH(ROW()-1,Table2[//]))</f>
        <v>576 pc</v>
      </c>
    </row>
    <row r="2323" spans="1:3">
      <c r="A2323" s="6" t="str">
        <f>INDEX(Table2[NAMA BARANG],MATCH(ROW()-1,Table2[//]))</f>
        <v>Tipe ex 351</v>
      </c>
      <c r="B2323" s="7">
        <f>INDEX(Table2[TT],MATCH(ROW()-1,Table2[//]))</f>
        <v>1</v>
      </c>
      <c r="C2323" s="8" t="str">
        <f>INDEX(Table2[KET],MATCH(ROW()-1,Table2[//]))</f>
        <v>432 pc</v>
      </c>
    </row>
    <row r="2324" spans="1:3">
      <c r="A2324" s="6" t="str">
        <f>INDEX(Table2[NAMA BARANG],MATCH(ROW()-1,Table2[//]))</f>
        <v>Tipe ex 358</v>
      </c>
      <c r="B2324" s="7">
        <f>INDEX(Table2[TT],MATCH(ROW()-1,Table2[//]))</f>
        <v>2</v>
      </c>
      <c r="C2324" s="8" t="str">
        <f>INDEX(Table2[KET],MATCH(ROW()-1,Table2[//]))</f>
        <v>48 ls</v>
      </c>
    </row>
    <row r="2325" spans="1:3">
      <c r="A2325" s="6" t="str">
        <f>INDEX(Table2[NAMA BARANG],MATCH(ROW()-1,Table2[//]))</f>
        <v>Tipe ex 636(36)</v>
      </c>
      <c r="B2325" s="7">
        <f>INDEX(Table2[TT],MATCH(ROW()-1,Table2[//]))</f>
        <v>36</v>
      </c>
      <c r="C2325" s="8" t="str">
        <f>INDEX(Table2[KET],MATCH(ROW()-1,Table2[//]))</f>
        <v>48 ls</v>
      </c>
    </row>
    <row r="2326" spans="1:3">
      <c r="A2326" s="6" t="str">
        <f>INDEX(Table2[NAMA BARANG],MATCH(ROW()-1,Table2[//]))</f>
        <v>Tipe ex 65(10)/ 241(6)</v>
      </c>
      <c r="B2326" s="7">
        <f>INDEX(Table2[TT],MATCH(ROW()-1,Table2[//]))</f>
        <v>16</v>
      </c>
      <c r="C2326" s="8">
        <f>INDEX(Table2[KET],MATCH(ROW()-1,Table2[//]))</f>
        <v>0</v>
      </c>
    </row>
    <row r="2327" spans="1:3">
      <c r="A2327" s="6" t="str">
        <f>INDEX(Table2[NAMA BARANG],MATCH(ROW()-1,Table2[//]))</f>
        <v>Tipe ex 7013/ mini</v>
      </c>
      <c r="B2327" s="7">
        <f>INDEX(Table2[TT],MATCH(ROW()-1,Table2[//]))</f>
        <v>5</v>
      </c>
      <c r="C2327" s="8" t="str">
        <f>INDEX(Table2[KET],MATCH(ROW()-1,Table2[//]))</f>
        <v>2304 pc</v>
      </c>
    </row>
    <row r="2328" spans="1:3">
      <c r="A2328" s="6" t="str">
        <f>INDEX(Table2[NAMA BARANG],MATCH(ROW()-1,Table2[//]))</f>
        <v>Tipe ex 715</v>
      </c>
      <c r="B2328" s="7">
        <f>INDEX(Table2[TT],MATCH(ROW()-1,Table2[//]))</f>
        <v>2</v>
      </c>
      <c r="C2328" s="8" t="str">
        <f>INDEX(Table2[KET],MATCH(ROW()-1,Table2[//]))</f>
        <v>48 ls</v>
      </c>
    </row>
    <row r="2329" spans="1:3">
      <c r="A2329" s="6" t="str">
        <f>INDEX(Table2[NAMA BARANG],MATCH(ROW()-1,Table2[//]))</f>
        <v>Tipe ex 7287(5)/ 327(21)</v>
      </c>
      <c r="B2329" s="7">
        <f>INDEX(Table2[TT],MATCH(ROW()-1,Table2[//]))</f>
        <v>26</v>
      </c>
      <c r="C2329" s="8">
        <f>INDEX(Table2[KET],MATCH(ROW()-1,Table2[//]))</f>
        <v>0</v>
      </c>
    </row>
    <row r="2330" spans="1:3">
      <c r="A2330" s="6" t="str">
        <f>INDEX(Table2[NAMA BARANG],MATCH(ROW()-1,Table2[//]))</f>
        <v>Tipe ex 731</v>
      </c>
      <c r="B2330" s="7">
        <f>INDEX(Table2[TT],MATCH(ROW()-1,Table2[//]))</f>
        <v>2</v>
      </c>
      <c r="C2330" s="8" t="str">
        <f>INDEX(Table2[KET],MATCH(ROW()-1,Table2[//]))</f>
        <v>60 ls</v>
      </c>
    </row>
    <row r="2331" spans="1:3">
      <c r="A2331" s="6" t="str">
        <f>INDEX(Table2[NAMA BARANG],MATCH(ROW()-1,Table2[//]))</f>
        <v>Tipe ex 749</v>
      </c>
      <c r="B2331" s="7">
        <f>INDEX(Table2[TT],MATCH(ROW()-1,Table2[//]))</f>
        <v>9</v>
      </c>
      <c r="C2331" s="8" t="str">
        <f>INDEX(Table2[KET],MATCH(ROW()-1,Table2[//]))</f>
        <v>48 ls</v>
      </c>
    </row>
    <row r="2332" spans="1:3">
      <c r="A2332" s="6" t="str">
        <f>INDEX(Table2[NAMA BARANG],MATCH(ROW()-1,Table2[//]))</f>
        <v>Tipe ex 8001 M mouse</v>
      </c>
      <c r="B2332" s="7">
        <f>INDEX(Table2[TT],MATCH(ROW()-1,Table2[//]))</f>
        <v>1</v>
      </c>
      <c r="C2332" s="8" t="str">
        <f>INDEX(Table2[KET],MATCH(ROW()-1,Table2[//]))</f>
        <v>40 box</v>
      </c>
    </row>
    <row r="2333" spans="1:3">
      <c r="A2333" s="6" t="str">
        <f>INDEX(Table2[NAMA BARANG],MATCH(ROW()-1,Table2[//]))</f>
        <v>Tipe ex 8113</v>
      </c>
      <c r="B2333" s="7">
        <f>INDEX(Table2[TT],MATCH(ROW()-1,Table2[//]))</f>
        <v>1</v>
      </c>
      <c r="C2333" s="8" t="str">
        <f>INDEX(Table2[KET],MATCH(ROW()-1,Table2[//]))</f>
        <v>23 box</v>
      </c>
    </row>
    <row r="2334" spans="1:3">
      <c r="A2334" s="6" t="str">
        <f>INDEX(Table2[NAMA BARANG],MATCH(ROW()-1,Table2[//]))</f>
        <v>Tipe ex 8171</v>
      </c>
      <c r="B2334" s="7">
        <f>INDEX(Table2[TT],MATCH(ROW()-1,Table2[//]))</f>
        <v>1</v>
      </c>
      <c r="C2334" s="8" t="str">
        <f>INDEX(Table2[KET],MATCH(ROW()-1,Table2[//]))</f>
        <v>576 pc</v>
      </c>
    </row>
    <row r="2335" spans="1:3">
      <c r="A2335" s="6" t="str">
        <f>INDEX(Table2[NAMA BARANG],MATCH(ROW()-1,Table2[//]))</f>
        <v>Tipe ex 821(14)/ 612(35)</v>
      </c>
      <c r="B2335" s="7">
        <f>INDEX(Table2[TT],MATCH(ROW()-1,Table2[//]))</f>
        <v>49</v>
      </c>
      <c r="C2335" s="8">
        <f>INDEX(Table2[KET],MATCH(ROW()-1,Table2[//]))</f>
        <v>0</v>
      </c>
    </row>
    <row r="2336" spans="1:3">
      <c r="A2336" s="6" t="str">
        <f>INDEX(Table2[NAMA BARANG],MATCH(ROW()-1,Table2[//]))</f>
        <v>Tipe ex 8219 A Bear (24)</v>
      </c>
      <c r="B2336" s="7">
        <f>INDEX(Table2[TT],MATCH(ROW()-1,Table2[//]))</f>
        <v>1</v>
      </c>
      <c r="C2336" s="8" t="str">
        <f>INDEX(Table2[KET],MATCH(ROW()-1,Table2[//]))</f>
        <v>18 box</v>
      </c>
    </row>
    <row r="2337" spans="1:3">
      <c r="A2337" s="6" t="str">
        <f>INDEX(Table2[NAMA BARANG],MATCH(ROW()-1,Table2[//]))</f>
        <v>Tipe ex 835(7)/ 901(11)</v>
      </c>
      <c r="B2337" s="7">
        <f>INDEX(Table2[TT],MATCH(ROW()-1,Table2[//]))</f>
        <v>18</v>
      </c>
      <c r="C2337" s="8">
        <f>INDEX(Table2[KET],MATCH(ROW()-1,Table2[//]))</f>
        <v>0</v>
      </c>
    </row>
    <row r="2338" spans="1:3">
      <c r="A2338" s="6" t="str">
        <f>INDEX(Table2[NAMA BARANG],MATCH(ROW()-1,Table2[//]))</f>
        <v>Tipe ex 837(5)</v>
      </c>
      <c r="B2338" s="7">
        <f>INDEX(Table2[TT],MATCH(ROW()-1,Table2[//]))</f>
        <v>5</v>
      </c>
      <c r="C2338" s="8">
        <f>INDEX(Table2[KET],MATCH(ROW()-1,Table2[//]))</f>
        <v>0</v>
      </c>
    </row>
    <row r="2339" spans="1:3">
      <c r="A2339" s="6" t="str">
        <f>INDEX(Table2[NAMA BARANG],MATCH(ROW()-1,Table2[//]))</f>
        <v>Tipe ex 889(9)/ 890(11)</v>
      </c>
      <c r="B2339" s="7">
        <f>INDEX(Table2[TT],MATCH(ROW()-1,Table2[//]))</f>
        <v>20</v>
      </c>
      <c r="C2339" s="8" t="str">
        <f>INDEX(Table2[KET],MATCH(ROW()-1,Table2[//]))</f>
        <v>48 ls</v>
      </c>
    </row>
    <row r="2340" spans="1:3">
      <c r="A2340" s="6" t="str">
        <f>INDEX(Table2[NAMA BARANG],MATCH(ROW()-1,Table2[//]))</f>
        <v>Tipe ex 8958 (24)</v>
      </c>
      <c r="B2340" s="7">
        <f>INDEX(Table2[TT],MATCH(ROW()-1,Table2[//]))</f>
        <v>4</v>
      </c>
      <c r="C2340" s="8" t="str">
        <f>INDEX(Table2[KET],MATCH(ROW()-1,Table2[//]))</f>
        <v>24 box</v>
      </c>
    </row>
    <row r="2341" spans="1:3">
      <c r="A2341" s="6" t="str">
        <f>INDEX(Table2[NAMA BARANG],MATCH(ROW()-1,Table2[//]))</f>
        <v>Tipe ex 905</v>
      </c>
      <c r="B2341" s="7">
        <f>INDEX(Table2[TT],MATCH(ROW()-1,Table2[//]))</f>
        <v>1</v>
      </c>
      <c r="C2341" s="8" t="str">
        <f>INDEX(Table2[KET],MATCH(ROW()-1,Table2[//]))</f>
        <v>2304 pc</v>
      </c>
    </row>
    <row r="2342" spans="1:3">
      <c r="A2342" s="6" t="str">
        <f>INDEX(Table2[NAMA BARANG],MATCH(ROW()-1,Table2[//]))</f>
        <v>Tipe ex A263(2)</v>
      </c>
      <c r="B2342" s="7">
        <f>INDEX(Table2[TT],MATCH(ROW()-1,Table2[//]))</f>
        <v>2</v>
      </c>
      <c r="C2342" s="8" t="str">
        <f>INDEX(Table2[KET],MATCH(ROW()-1,Table2[//]))</f>
        <v>96 ls</v>
      </c>
    </row>
    <row r="2343" spans="1:3">
      <c r="A2343" s="6" t="str">
        <f>INDEX(Table2[NAMA BARANG],MATCH(ROW()-1,Table2[//]))</f>
        <v>Tipe ex Aopo 939 besi</v>
      </c>
      <c r="B2343" s="7">
        <f>INDEX(Table2[TT],MATCH(ROW()-1,Table2[//]))</f>
        <v>3</v>
      </c>
      <c r="C2343" s="8" t="str">
        <f>INDEX(Table2[KET],MATCH(ROW()-1,Table2[//]))</f>
        <v>72 ls</v>
      </c>
    </row>
    <row r="2344" spans="1:3">
      <c r="A2344" s="6" t="str">
        <f>INDEX(Table2[NAMA BARANG],MATCH(ROW()-1,Table2[//]))</f>
        <v>Tipe ex Aopo 953</v>
      </c>
      <c r="B2344" s="7">
        <f>INDEX(Table2[TT],MATCH(ROW()-1,Table2[//]))</f>
        <v>20</v>
      </c>
      <c r="C2344" s="8" t="str">
        <f>INDEX(Table2[KET],MATCH(ROW()-1,Table2[//]))</f>
        <v>144 ls</v>
      </c>
    </row>
    <row r="2345" spans="1:3">
      <c r="A2345" s="6" t="str">
        <f>INDEX(Table2[NAMA BARANG],MATCH(ROW()-1,Table2[//]))</f>
        <v>Tipe ex Aopo 958</v>
      </c>
      <c r="B2345" s="7">
        <f>INDEX(Table2[TT],MATCH(ROW()-1,Table2[//]))</f>
        <v>8</v>
      </c>
      <c r="C2345" s="8" t="str">
        <f>INDEX(Table2[KET],MATCH(ROW()-1,Table2[//]))</f>
        <v>60 ls</v>
      </c>
    </row>
    <row r="2346" spans="1:3">
      <c r="A2346" s="6" t="str">
        <f>INDEX(Table2[NAMA BARANG],MATCH(ROW()-1,Table2[//]))</f>
        <v>Tipe ex Bengke</v>
      </c>
      <c r="B2346" s="7">
        <f>INDEX(Table2[TT],MATCH(ROW()-1,Table2[//]))</f>
        <v>2</v>
      </c>
      <c r="C2346" s="8" t="str">
        <f>INDEX(Table2[KET],MATCH(ROW()-1,Table2[//]))</f>
        <v>24 ls</v>
      </c>
    </row>
    <row r="2347" spans="1:3">
      <c r="A2347" s="6" t="str">
        <f>INDEX(Table2[NAMA BARANG],MATCH(ROW()-1,Table2[//]))</f>
        <v>Tipe ex Candy 4M 3C 507</v>
      </c>
      <c r="B2347" s="7">
        <f>INDEX(Table2[TT],MATCH(ROW()-1,Table2[//]))</f>
        <v>15</v>
      </c>
      <c r="C2347" s="8" t="str">
        <f>INDEX(Table2[KET],MATCH(ROW()-1,Table2[//]))</f>
        <v>48 ls</v>
      </c>
    </row>
    <row r="2348" spans="1:3">
      <c r="A2348" s="6" t="str">
        <f>INDEX(Table2[NAMA BARANG],MATCH(ROW()-1,Table2[//]))</f>
        <v>Tipe ex Candy 6M 2C 506</v>
      </c>
      <c r="B2348" s="7">
        <f>INDEX(Table2[TT],MATCH(ROW()-1,Table2[//]))</f>
        <v>4</v>
      </c>
      <c r="C2348" s="8" t="str">
        <f>INDEX(Table2[KET],MATCH(ROW()-1,Table2[//]))</f>
        <v>48 ls</v>
      </c>
    </row>
    <row r="2349" spans="1:3">
      <c r="A2349" s="6" t="str">
        <f>INDEX(Table2[NAMA BARANG],MATCH(ROW()-1,Table2[//]))</f>
        <v>Tipe ex Candy CC 5001</v>
      </c>
      <c r="B2349" s="7">
        <f>INDEX(Table2[TT],MATCH(ROW()-1,Table2[//]))</f>
        <v>1</v>
      </c>
      <c r="C2349" s="8" t="str">
        <f>INDEX(Table2[KET],MATCH(ROW()-1,Table2[//]))</f>
        <v>144 ls</v>
      </c>
    </row>
    <row r="2350" spans="1:3">
      <c r="A2350" s="6" t="str">
        <f>INDEX(Table2[NAMA BARANG],MATCH(ROW()-1,Table2[//]))</f>
        <v>Tipe ex CF 6004</v>
      </c>
      <c r="B2350" s="7">
        <f>INDEX(Table2[TT],MATCH(ROW()-1,Table2[//]))</f>
        <v>1</v>
      </c>
      <c r="C2350" s="8">
        <f>INDEX(Table2[KET],MATCH(ROW()-1,Table2[//]))</f>
        <v>0</v>
      </c>
    </row>
    <row r="2351" spans="1:3">
      <c r="A2351" s="6" t="str">
        <f>INDEX(Table2[NAMA BARANG],MATCH(ROW()-1,Table2[//]))</f>
        <v>Tipe ex Cp 8237</v>
      </c>
      <c r="B2351" s="7">
        <f>INDEX(Table2[TT],MATCH(ROW()-1,Table2[//]))</f>
        <v>1</v>
      </c>
      <c r="C2351" s="8" t="str">
        <f>INDEX(Table2[KET],MATCH(ROW()-1,Table2[//]))</f>
        <v>1440 pc</v>
      </c>
    </row>
    <row r="2352" spans="1:3">
      <c r="A2352" s="6" t="str">
        <f>INDEX(Table2[NAMA BARANG],MATCH(ROW()-1,Table2[//]))</f>
        <v>Tipe ex CR 811 (blk)</v>
      </c>
      <c r="B2352" s="7">
        <f>INDEX(Table2[TT],MATCH(ROW()-1,Table2[//]))</f>
        <v>26</v>
      </c>
      <c r="C2352" s="8" t="str">
        <f>INDEX(Table2[KET],MATCH(ROW()-1,Table2[//]))</f>
        <v>36 ls</v>
      </c>
    </row>
    <row r="2353" spans="1:3">
      <c r="A2353" s="6" t="str">
        <f>INDEX(Table2[NAMA BARANG],MATCH(ROW()-1,Table2[//]))</f>
        <v>Tipe ex CR 837/ 5X3D (1 box 24 pc)</v>
      </c>
      <c r="B2353" s="7">
        <f>INDEX(Table2[TT],MATCH(ROW()-1,Table2[//]))</f>
        <v>7</v>
      </c>
      <c r="C2353" s="8" t="str">
        <f>INDEX(Table2[KET],MATCH(ROW()-1,Table2[//]))</f>
        <v>216 pc</v>
      </c>
    </row>
    <row r="2354" spans="1:3">
      <c r="A2354" s="6" t="str">
        <f>INDEX(Table2[NAMA BARANG],MATCH(ROW()-1,Table2[//]))</f>
        <v>Tipe ex CR 853 (24)</v>
      </c>
      <c r="B2354" s="7">
        <f>INDEX(Table2[TT],MATCH(ROW()-1,Table2[//]))</f>
        <v>6</v>
      </c>
      <c r="C2354" s="8" t="str">
        <f>INDEX(Table2[KET],MATCH(ROW()-1,Table2[//]))</f>
        <v>16 box</v>
      </c>
    </row>
    <row r="2355" spans="1:3">
      <c r="A2355" s="6" t="str">
        <f>INDEX(Table2[NAMA BARANG],MATCH(ROW()-1,Table2[//]))</f>
        <v>Tipe ex CR 881</v>
      </c>
      <c r="B2355" s="7">
        <f>INDEX(Table2[TT],MATCH(ROW()-1,Table2[//]))</f>
        <v>1</v>
      </c>
      <c r="C2355" s="8" t="str">
        <f>INDEX(Table2[KET],MATCH(ROW()-1,Table2[//]))</f>
        <v>12 box/ 30</v>
      </c>
    </row>
    <row r="2356" spans="1:3">
      <c r="A2356" s="6" t="str">
        <f>INDEX(Table2[NAMA BARANG],MATCH(ROW()-1,Table2[//]))</f>
        <v>Tipe ex CT 328/ 325</v>
      </c>
      <c r="B2356" s="7">
        <f>INDEX(Table2[TT],MATCH(ROW()-1,Table2[//]))</f>
        <v>5</v>
      </c>
      <c r="C2356" s="8" t="str">
        <f>INDEX(Table2[KET],MATCH(ROW()-1,Table2[//]))</f>
        <v>36 ls</v>
      </c>
    </row>
    <row r="2357" spans="1:3">
      <c r="A2357" s="6" t="str">
        <f>INDEX(Table2[NAMA BARANG],MATCH(ROW()-1,Table2[//]))</f>
        <v>Tipe ex DMS 304 (36)</v>
      </c>
      <c r="B2357" s="7">
        <f>INDEX(Table2[TT],MATCH(ROW()-1,Table2[//]))</f>
        <v>8</v>
      </c>
      <c r="C2357" s="8" t="str">
        <f>INDEX(Table2[KET],MATCH(ROW()-1,Table2[//]))</f>
        <v>48 ls</v>
      </c>
    </row>
    <row r="2358" spans="1:3">
      <c r="A2358" s="6" t="str">
        <f>INDEX(Table2[NAMA BARANG],MATCH(ROW()-1,Table2[//]))</f>
        <v>Tipe ex DMS 312 (36)</v>
      </c>
      <c r="B2358" s="7">
        <f>INDEX(Table2[TT],MATCH(ROW()-1,Table2[//]))</f>
        <v>1</v>
      </c>
      <c r="C2358" s="8" t="str">
        <f>INDEX(Table2[KET],MATCH(ROW()-1,Table2[//]))</f>
        <v>18 box</v>
      </c>
    </row>
    <row r="2359" spans="1:3">
      <c r="A2359" s="6" t="str">
        <f>INDEX(Table2[NAMA BARANG],MATCH(ROW()-1,Table2[//]))</f>
        <v>Tipe ex DMS 332 (48)</v>
      </c>
      <c r="B2359" s="7">
        <f>INDEX(Table2[TT],MATCH(ROW()-1,Table2[//]))</f>
        <v>7</v>
      </c>
      <c r="C2359" s="8" t="str">
        <f>INDEX(Table2[KET],MATCH(ROW()-1,Table2[//]))</f>
        <v>864 pc</v>
      </c>
    </row>
    <row r="2360" spans="1:3">
      <c r="A2360" s="6" t="str">
        <f>INDEX(Table2[NAMA BARANG],MATCH(ROW()-1,Table2[//]))</f>
        <v>Tipe ex DMS 336</v>
      </c>
      <c r="B2360" s="7">
        <f>INDEX(Table2[TT],MATCH(ROW()-1,Table2[//]))</f>
        <v>1</v>
      </c>
      <c r="C2360" s="8" t="str">
        <f>INDEX(Table2[KET],MATCH(ROW()-1,Table2[//]))</f>
        <v>432 pc</v>
      </c>
    </row>
    <row r="2361" spans="1:3">
      <c r="A2361" s="6" t="str">
        <f>INDEX(Table2[NAMA BARANG],MATCH(ROW()-1,Table2[//]))</f>
        <v>Tipe ex DMS 338</v>
      </c>
      <c r="B2361" s="7">
        <f>INDEX(Table2[TT],MATCH(ROW()-1,Table2[//]))</f>
        <v>3</v>
      </c>
      <c r="C2361" s="8" t="str">
        <f>INDEX(Table2[KET],MATCH(ROW()-1,Table2[//]))</f>
        <v>432 pc</v>
      </c>
    </row>
    <row r="2362" spans="1:3">
      <c r="A2362" s="6" t="str">
        <f>INDEX(Table2[NAMA BARANG],MATCH(ROW()-1,Table2[//]))</f>
        <v>Tipe ex DMS 342(3)/ 347(8)</v>
      </c>
      <c r="B2362" s="7">
        <f>INDEX(Table2[TT],MATCH(ROW()-1,Table2[//]))</f>
        <v>11</v>
      </c>
      <c r="C2362" s="8">
        <f>INDEX(Table2[KET],MATCH(ROW()-1,Table2[//]))</f>
        <v>432</v>
      </c>
    </row>
    <row r="2363" spans="1:3">
      <c r="A2363" s="6" t="str">
        <f>INDEX(Table2[NAMA BARANG],MATCH(ROW()-1,Table2[//]))</f>
        <v>Tipe ex Dominic Dp 8908 FR</v>
      </c>
      <c r="B2363" s="7">
        <f>INDEX(Table2[TT],MATCH(ROW()-1,Table2[//]))</f>
        <v>2</v>
      </c>
      <c r="C2363" s="8" t="str">
        <f>INDEX(Table2[KET],MATCH(ROW()-1,Table2[//]))</f>
        <v>1440 pc</v>
      </c>
    </row>
    <row r="2364" spans="1:3">
      <c r="A2364" s="6" t="str">
        <f>INDEX(Table2[NAMA BARANG],MATCH(ROW()-1,Table2[//]))</f>
        <v>Tipe ex DP 3147 berisi botol</v>
      </c>
      <c r="B2364" s="7">
        <f>INDEX(Table2[TT],MATCH(ROW()-1,Table2[//]))</f>
        <v>5</v>
      </c>
      <c r="C2364" s="8" t="str">
        <f>INDEX(Table2[KET],MATCH(ROW()-1,Table2[//]))</f>
        <v>48 ls</v>
      </c>
    </row>
    <row r="2365" spans="1:3">
      <c r="A2365" s="6" t="str">
        <f>INDEX(Table2[NAMA BARANG],MATCH(ROW()-1,Table2[//]))</f>
        <v>Tipe ex DP 8152</v>
      </c>
      <c r="B2365" s="7">
        <f>INDEX(Table2[TT],MATCH(ROW()-1,Table2[//]))</f>
        <v>1</v>
      </c>
      <c r="C2365" s="8" t="str">
        <f>INDEX(Table2[KET],MATCH(ROW()-1,Table2[//]))</f>
        <v>576 pc</v>
      </c>
    </row>
    <row r="2366" spans="1:3">
      <c r="A2366" s="6" t="str">
        <f>INDEX(Table2[NAMA BARANG],MATCH(ROW()-1,Table2[//]))</f>
        <v>Tipe ex DP 8181</v>
      </c>
      <c r="B2366" s="7">
        <f>INDEX(Table2[TT],MATCH(ROW()-1,Table2[//]))</f>
        <v>9</v>
      </c>
      <c r="C2366" s="8" t="str">
        <f>INDEX(Table2[KET],MATCH(ROW()-1,Table2[//]))</f>
        <v>576 pc</v>
      </c>
    </row>
    <row r="2367" spans="1:3">
      <c r="A2367" s="6" t="str">
        <f>INDEX(Table2[NAMA BARANG],MATCH(ROW()-1,Table2[//]))</f>
        <v>Tipe ex DT 5050-4</v>
      </c>
      <c r="B2367" s="7">
        <f>INDEX(Table2[TT],MATCH(ROW()-1,Table2[//]))</f>
        <v>5</v>
      </c>
      <c r="C2367" s="8" t="str">
        <f>INDEX(Table2[KET],MATCH(ROW()-1,Table2[//]))</f>
        <v>36 ls</v>
      </c>
    </row>
    <row r="2368" spans="1:3">
      <c r="A2368" s="6" t="str">
        <f>INDEX(Table2[NAMA BARANG],MATCH(ROW()-1,Table2[//]))</f>
        <v>Tipe ex Hk 0810</v>
      </c>
      <c r="B2368" s="7">
        <f>INDEX(Table2[TT],MATCH(ROW()-1,Table2[//]))</f>
        <v>21</v>
      </c>
      <c r="C2368" s="8" t="str">
        <f>INDEX(Table2[KET],MATCH(ROW()-1,Table2[//]))</f>
        <v>40 ls</v>
      </c>
    </row>
    <row r="2369" spans="1:3">
      <c r="A2369" s="6" t="str">
        <f>INDEX(Table2[NAMA BARANG],MATCH(ROW()-1,Table2[//]))</f>
        <v>Tipe ex jos CF 01 B</v>
      </c>
      <c r="B2369" s="7">
        <f>INDEX(Table2[TT],MATCH(ROW()-1,Table2[//]))</f>
        <v>23</v>
      </c>
      <c r="C2369" s="8" t="str">
        <f>INDEX(Table2[KET],MATCH(ROW()-1,Table2[//]))</f>
        <v>36 ls</v>
      </c>
    </row>
    <row r="2370" spans="1:3">
      <c r="A2370" s="6" t="str">
        <f>INDEX(Table2[NAMA BARANG],MATCH(ROW()-1,Table2[//]))</f>
        <v>Tipe ex KC 2088</v>
      </c>
      <c r="B2370" s="7">
        <f>INDEX(Table2[TT],MATCH(ROW()-1,Table2[//]))</f>
        <v>3</v>
      </c>
      <c r="C2370" s="8">
        <f>INDEX(Table2[KET],MATCH(ROW()-1,Table2[//]))</f>
        <v>1440</v>
      </c>
    </row>
    <row r="2371" spans="1:3">
      <c r="A2371" s="6" t="str">
        <f>INDEX(Table2[NAMA BARANG],MATCH(ROW()-1,Table2[//]))</f>
        <v>Tipe ex KL 409 A robot</v>
      </c>
      <c r="B2371" s="7">
        <f>INDEX(Table2[TT],MATCH(ROW()-1,Table2[//]))</f>
        <v>1</v>
      </c>
      <c r="C2371" s="8" t="str">
        <f>INDEX(Table2[KET],MATCH(ROW()-1,Table2[//]))</f>
        <v>36 ls</v>
      </c>
    </row>
    <row r="2372" spans="1:3">
      <c r="A2372" s="6" t="str">
        <f>INDEX(Table2[NAMA BARANG],MATCH(ROW()-1,Table2[//]))</f>
        <v>Tipe ex KT 1126/ kitty</v>
      </c>
      <c r="B2372" s="7">
        <f>INDEX(Table2[TT],MATCH(ROW()-1,Table2[//]))</f>
        <v>5</v>
      </c>
      <c r="C2372" s="8" t="str">
        <f>INDEX(Table2[KET],MATCH(ROW()-1,Table2[//]))</f>
        <v>576 pc</v>
      </c>
    </row>
    <row r="2373" spans="1:3">
      <c r="A2373" s="6" t="str">
        <f>INDEX(Table2[NAMA BARANG],MATCH(ROW()-1,Table2[//]))</f>
        <v>Tipe ex Ky CT 486 blk</v>
      </c>
      <c r="B2373" s="7">
        <f>INDEX(Table2[TT],MATCH(ROW()-1,Table2[//]))</f>
        <v>30</v>
      </c>
      <c r="C2373" s="8" t="str">
        <f>INDEX(Table2[KET],MATCH(ROW()-1,Table2[//]))</f>
        <v>864 pc</v>
      </c>
    </row>
    <row r="2374" spans="1:3">
      <c r="A2374" s="6" t="str">
        <f>INDEX(Table2[NAMA BARANG],MATCH(ROW()-1,Table2[//]))</f>
        <v>Tipe ex Ky CT 487 blk</v>
      </c>
      <c r="B2374" s="7">
        <f>INDEX(Table2[TT],MATCH(ROW()-1,Table2[//]))</f>
        <v>31</v>
      </c>
      <c r="C2374" s="8" t="str">
        <f>INDEX(Table2[KET],MATCH(ROW()-1,Table2[//]))</f>
        <v>864 pc</v>
      </c>
    </row>
    <row r="2375" spans="1:3">
      <c r="A2375" s="6" t="str">
        <f>INDEX(Table2[NAMA BARANG],MATCH(ROW()-1,Table2[//]))</f>
        <v>Tipe ex KY DB 7001</v>
      </c>
      <c r="B2375" s="7">
        <f>INDEX(Table2[TT],MATCH(ROW()-1,Table2[//]))</f>
        <v>13</v>
      </c>
      <c r="C2375" s="8" t="str">
        <f>INDEX(Table2[KET],MATCH(ROW()-1,Table2[//]))</f>
        <v>48 ls</v>
      </c>
    </row>
    <row r="2376" spans="1:3">
      <c r="A2376" s="6" t="str">
        <f>INDEX(Table2[NAMA BARANG],MATCH(ROW()-1,Table2[//]))</f>
        <v>Tipe ex KY DB 7002</v>
      </c>
      <c r="B2376" s="7">
        <f>INDEX(Table2[TT],MATCH(ROW()-1,Table2[//]))</f>
        <v>12</v>
      </c>
      <c r="C2376" s="8" t="str">
        <f>INDEX(Table2[KET],MATCH(ROW()-1,Table2[//]))</f>
        <v>48 ls</v>
      </c>
    </row>
    <row r="2377" spans="1:3">
      <c r="A2377" s="6" t="str">
        <f>INDEX(Table2[NAMA BARANG],MATCH(ROW()-1,Table2[//]))</f>
        <v>Tipe ex labu 1878</v>
      </c>
      <c r="B2377" s="7">
        <f>INDEX(Table2[TT],MATCH(ROW()-1,Table2[//]))</f>
        <v>52</v>
      </c>
      <c r="C2377" s="8" t="str">
        <f>INDEX(Table2[KET],MATCH(ROW()-1,Table2[//]))</f>
        <v>48 ls</v>
      </c>
    </row>
    <row r="2378" spans="1:3">
      <c r="A2378" s="6" t="str">
        <f>INDEX(Table2[NAMA BARANG],MATCH(ROW()-1,Table2[//]))</f>
        <v>Tipe ex sakura 328 pjg</v>
      </c>
      <c r="B2378" s="7">
        <f>INDEX(Table2[TT],MATCH(ROW()-1,Table2[//]))</f>
        <v>6</v>
      </c>
      <c r="C2378" s="8" t="str">
        <f>INDEX(Table2[KET],MATCH(ROW()-1,Table2[//]))</f>
        <v>48 ls</v>
      </c>
    </row>
    <row r="2379" spans="1:3">
      <c r="A2379" s="6" t="str">
        <f>INDEX(Table2[NAMA BARANG],MATCH(ROW()-1,Table2[//]))</f>
        <v>Tipe ex senter 5000 Hk</v>
      </c>
      <c r="B2379" s="7">
        <f>INDEX(Table2[TT],MATCH(ROW()-1,Table2[//]))</f>
        <v>1</v>
      </c>
      <c r="C2379" s="8" t="str">
        <f>INDEX(Table2[KET],MATCH(ROW()-1,Table2[//]))</f>
        <v>576 pc</v>
      </c>
    </row>
    <row r="2380" spans="1:3">
      <c r="A2380" s="6" t="str">
        <f>INDEX(Table2[NAMA BARANG],MATCH(ROW()-1,Table2[//]))</f>
        <v>Tipe ex senter 5012 Smurf</v>
      </c>
      <c r="B2380" s="7">
        <f>INDEX(Table2[TT],MATCH(ROW()-1,Table2[//]))</f>
        <v>1</v>
      </c>
      <c r="C2380" s="8" t="str">
        <f>INDEX(Table2[KET],MATCH(ROW()-1,Table2[//]))</f>
        <v>576 pc</v>
      </c>
    </row>
    <row r="2381" spans="1:3">
      <c r="A2381" s="6" t="str">
        <f>INDEX(Table2[NAMA BARANG],MATCH(ROW()-1,Table2[//]))</f>
        <v>Tipe ex XDM 702</v>
      </c>
      <c r="B2381" s="7">
        <f>INDEX(Table2[TT],MATCH(ROW()-1,Table2[//]))</f>
        <v>3</v>
      </c>
      <c r="C2381" s="8" t="str">
        <f>INDEX(Table2[KET],MATCH(ROW()-1,Table2[//]))</f>
        <v>76 pc</v>
      </c>
    </row>
    <row r="2382" spans="1:3">
      <c r="A2382" s="6" t="str">
        <f>INDEX(Table2[NAMA BARANG],MATCH(ROW()-1,Table2[//]))</f>
        <v>Tipe ex XDM 752 (48)</v>
      </c>
      <c r="B2382" s="7">
        <f>INDEX(Table2[TT],MATCH(ROW()-1,Table2[//]))</f>
        <v>5</v>
      </c>
      <c r="C2382" s="8" t="str">
        <f>INDEX(Table2[KET],MATCH(ROW()-1,Table2[//]))</f>
        <v>16 box</v>
      </c>
    </row>
    <row r="2383" spans="1:3">
      <c r="A2383" s="6" t="str">
        <f>INDEX(Table2[NAMA BARANG],MATCH(ROW()-1,Table2[//]))</f>
        <v>Tipe ex YS 1082</v>
      </c>
      <c r="B2383" s="7">
        <f>INDEX(Table2[TT],MATCH(ROW()-1,Table2[//]))</f>
        <v>3</v>
      </c>
      <c r="C2383" s="8" t="str">
        <f>INDEX(Table2[KET],MATCH(ROW()-1,Table2[//]))</f>
        <v>576 pc</v>
      </c>
    </row>
    <row r="2384" spans="1:3">
      <c r="A2384" s="6" t="str">
        <f>INDEX(Table2[NAMA BARANG],MATCH(ROW()-1,Table2[//]))</f>
        <v>Tipe-ex 737</v>
      </c>
      <c r="B2384" s="7">
        <f>INDEX(Table2[TT],MATCH(ROW()-1,Table2[//]))</f>
        <v>4</v>
      </c>
      <c r="C2384" s="8" t="str">
        <f>INDEX(Table2[KET],MATCH(ROW()-1,Table2[//]))</f>
        <v>48 LSN</v>
      </c>
    </row>
    <row r="2385" spans="1:3">
      <c r="A2385" s="6" t="str">
        <f>INDEX(Table2[NAMA BARANG],MATCH(ROW()-1,Table2[//]))</f>
        <v>Tipe-ex 9187</v>
      </c>
      <c r="B2385" s="7">
        <f>INDEX(Table2[TT],MATCH(ROW()-1,Table2[//]))</f>
        <v>11</v>
      </c>
      <c r="C2385" s="8" t="str">
        <f>INDEX(Table2[KET],MATCH(ROW()-1,Table2[//]))</f>
        <v>48 ls</v>
      </c>
    </row>
    <row r="2386" spans="1:3">
      <c r="A2386" s="6" t="str">
        <f>INDEX(Table2[NAMA BARANG],MATCH(ROW()-1,Table2[//]))</f>
        <v>Tipe-ex 9189</v>
      </c>
      <c r="B2386" s="7">
        <f>INDEX(Table2[TT],MATCH(ROW()-1,Table2[//]))</f>
        <v>9</v>
      </c>
      <c r="C2386" s="8" t="str">
        <f>INDEX(Table2[KET],MATCH(ROW()-1,Table2[//]))</f>
        <v>48 ls</v>
      </c>
    </row>
    <row r="2387" spans="1:3">
      <c r="A2387" s="6" t="str">
        <f>INDEX(Table2[NAMA BARANG],MATCH(ROW()-1,Table2[//]))</f>
        <v>Tipe-ex Debozz 010</v>
      </c>
      <c r="B2387" s="7">
        <f>INDEX(Table2[TT],MATCH(ROW()-1,Table2[//]))</f>
        <v>1</v>
      </c>
      <c r="C2387" s="8" t="str">
        <f>INDEX(Table2[KET],MATCH(ROW()-1,Table2[//]))</f>
        <v>48 LSN</v>
      </c>
    </row>
    <row r="2388" spans="1:3">
      <c r="A2388" s="6" t="str">
        <f>INDEX(Table2[NAMA BARANG],MATCH(ROW()-1,Table2[//]))</f>
        <v>Tipe-ex Debozz 013</v>
      </c>
      <c r="B2388" s="7">
        <f>INDEX(Table2[TT],MATCH(ROW()-1,Table2[//]))</f>
        <v>1</v>
      </c>
      <c r="C2388" s="8" t="str">
        <f>INDEX(Table2[KET],MATCH(ROW()-1,Table2[//]))</f>
        <v>48 LSN</v>
      </c>
    </row>
    <row r="2389" spans="1:3">
      <c r="A2389" s="6" t="str">
        <f>INDEX(Table2[NAMA BARANG],MATCH(ROW()-1,Table2[//]))</f>
        <v>Tipe-ex Debozz CT 005</v>
      </c>
      <c r="B2389" s="7">
        <f>INDEX(Table2[TT],MATCH(ROW()-1,Table2[//]))</f>
        <v>1</v>
      </c>
      <c r="C2389" s="8" t="str">
        <f>INDEX(Table2[KET],MATCH(ROW()-1,Table2[//]))</f>
        <v>96 LSN</v>
      </c>
    </row>
    <row r="2390" spans="1:3">
      <c r="A2390" s="6" t="str">
        <f>INDEX(Table2[NAMA BARANG],MATCH(ROW()-1,Table2[//]))</f>
        <v>Tipe-ex Microtop 737</v>
      </c>
      <c r="B2390" s="7">
        <f>INDEX(Table2[TT],MATCH(ROW()-1,Table2[//]))</f>
        <v>5</v>
      </c>
      <c r="C2390" s="8" t="str">
        <f>INDEX(Table2[KET],MATCH(ROW()-1,Table2[//]))</f>
        <v>48 LSN</v>
      </c>
    </row>
    <row r="2391" spans="1:3">
      <c r="A2391" s="6" t="str">
        <f>INDEX(Table2[NAMA BARANG],MATCH(ROW()-1,Table2[//]))</f>
        <v>Topeng ultah 129/ 55 isi 10</v>
      </c>
      <c r="B2391" s="7">
        <f>INDEX(Table2[TT],MATCH(ROW()-1,Table2[//]))</f>
        <v>2</v>
      </c>
      <c r="C2391" s="8" t="str">
        <f>INDEX(Table2[KET],MATCH(ROW()-1,Table2[//]))</f>
        <v>250 pk</v>
      </c>
    </row>
    <row r="2392" spans="1:3">
      <c r="A2392" s="6" t="str">
        <f>INDEX(Table2[NAMA BARANG],MATCH(ROW()-1,Table2[//]))</f>
        <v>Topi Fancy party Crown (mahkota)</v>
      </c>
      <c r="B2392" s="7">
        <f>INDEX(Table2[TT],MATCH(ROW()-1,Table2[//]))</f>
        <v>2</v>
      </c>
      <c r="C2392" s="8">
        <f>INDEX(Table2[KET],MATCH(ROW()-1,Table2[//]))</f>
        <v>600</v>
      </c>
    </row>
    <row r="2393" spans="1:3">
      <c r="A2393" s="6" t="str">
        <f>INDEX(Table2[NAMA BARANG],MATCH(ROW()-1,Table2[//]))</f>
        <v>Topi Kerucut</v>
      </c>
      <c r="B2393" s="7">
        <f>INDEX(Table2[TT],MATCH(ROW()-1,Table2[//]))</f>
        <v>18</v>
      </c>
      <c r="C2393" s="8" t="str">
        <f>INDEX(Table2[KET],MATCH(ROW()-1,Table2[//]))</f>
        <v>300 pk</v>
      </c>
    </row>
    <row r="2394" spans="1:3">
      <c r="A2394" s="6" t="str">
        <f>INDEX(Table2[NAMA BARANG],MATCH(ROW()-1,Table2[//]))</f>
        <v>Topi Kerucut alpindo</v>
      </c>
      <c r="B2394" s="7">
        <f>INDEX(Table2[TT],MATCH(ROW()-1,Table2[//]))</f>
        <v>8</v>
      </c>
      <c r="C2394" s="8" t="str">
        <f>INDEX(Table2[KET],MATCH(ROW()-1,Table2[//]))</f>
        <v>250 pk</v>
      </c>
    </row>
    <row r="2395" spans="1:3">
      <c r="A2395" s="6" t="str">
        <f>INDEX(Table2[NAMA BARANG],MATCH(ROW()-1,Table2[//]))</f>
        <v>Topi ultah disney</v>
      </c>
      <c r="B2395" s="7">
        <f>INDEX(Table2[TT],MATCH(ROW()-1,Table2[//]))</f>
        <v>4</v>
      </c>
      <c r="C2395" s="8" t="str">
        <f>INDEX(Table2[KET],MATCH(ROW()-1,Table2[//]))</f>
        <v>300 pc</v>
      </c>
    </row>
    <row r="2396" spans="1:3">
      <c r="A2396" s="6" t="str">
        <f>INDEX(Table2[NAMA BARANG],MATCH(ROW()-1,Table2[//]))</f>
        <v>Topi ultah isi 5 ETJ</v>
      </c>
      <c r="B2396" s="7">
        <f>INDEX(Table2[TT],MATCH(ROW()-1,Table2[//]))</f>
        <v>3</v>
      </c>
      <c r="C2396" s="8" t="str">
        <f>INDEX(Table2[KET],MATCH(ROW()-1,Table2[//]))</f>
        <v>600 pc</v>
      </c>
    </row>
    <row r="2397" spans="1:3">
      <c r="A2397" s="6" t="str">
        <f>INDEX(Table2[NAMA BARANG],MATCH(ROW()-1,Table2[//]))</f>
        <v>Water colour Vanco CA 110 (9 ml)</v>
      </c>
      <c r="B2397" s="7">
        <f>INDEX(Table2[TT],MATCH(ROW()-1,Table2[//]))</f>
        <v>5</v>
      </c>
      <c r="C2397" s="8" t="str">
        <f>INDEX(Table2[KET],MATCH(ROW()-1,Table2[//]))</f>
        <v>120 pc</v>
      </c>
    </row>
    <row r="2398" spans="1:3">
      <c r="A2398" s="6" t="str">
        <f>INDEX(Table2[NAMA BARANG],MATCH(ROW()-1,Table2[//]))</f>
        <v>WC 110n/ 120 osama</v>
      </c>
      <c r="B2398" s="7">
        <f>INDEX(Table2[TT],MATCH(ROW()-1,Table2[//]))</f>
        <v>8</v>
      </c>
      <c r="C2398" s="8" t="str">
        <f>INDEX(Table2[KET],MATCH(ROW()-1,Table2[//]))</f>
        <v>144 pc</v>
      </c>
    </row>
    <row r="2399" spans="1:3">
      <c r="A2399" s="6" t="str">
        <f>INDEX(Table2[NAMA BARANG],MATCH(ROW()-1,Table2[//]))</f>
        <v>WC marries 1306/ 12w 9m</v>
      </c>
      <c r="B2399" s="7">
        <f>INDEX(Table2[TT],MATCH(ROW()-1,Table2[//]))</f>
        <v>42</v>
      </c>
      <c r="C2399" s="8" t="str">
        <f>INDEX(Table2[KET],MATCH(ROW()-1,Table2[//]))</f>
        <v>60 pc</v>
      </c>
    </row>
    <row r="2400" spans="1:3">
      <c r="A2400" s="6" t="str">
        <f>INDEX(Table2[NAMA BARANG],MATCH(ROW()-1,Table2[//]))</f>
        <v>WC Marries 1325/ 12w BT</v>
      </c>
      <c r="B2400" s="7">
        <f>INDEX(Table2[TT],MATCH(ROW()-1,Table2[//]))</f>
        <v>14</v>
      </c>
      <c r="C2400" s="8" t="str">
        <f>INDEX(Table2[KET],MATCH(ROW()-1,Table2[//]))</f>
        <v>8 ls</v>
      </c>
    </row>
    <row r="2401" spans="1:3">
      <c r="A2401" s="6" t="str">
        <f>INDEX(Table2[NAMA BARANG],MATCH(ROW()-1,Table2[//]))</f>
        <v>WC Marries 1325/ 12w SBY</v>
      </c>
      <c r="B2401" s="7">
        <f>INDEX(Table2[TT],MATCH(ROW()-1,Table2[//]))</f>
        <v>13</v>
      </c>
      <c r="C2401" s="8" t="str">
        <f>INDEX(Table2[KET],MATCH(ROW()-1,Table2[//]))</f>
        <v>12 ls</v>
      </c>
    </row>
    <row r="2402" spans="1:3">
      <c r="A2402" s="6" t="str">
        <f>INDEX(Table2[NAMA BARANG],MATCH(ROW()-1,Table2[//]))</f>
        <v>WC marries E 1337 B/ 14w</v>
      </c>
      <c r="B2402" s="7">
        <f>INDEX(Table2[TT],MATCH(ROW()-1,Table2[//]))</f>
        <v>3</v>
      </c>
      <c r="C2402" s="8" t="str">
        <f>INDEX(Table2[KET],MATCH(ROW()-1,Table2[//]))</f>
        <v>3 ls</v>
      </c>
    </row>
    <row r="2403" spans="1:3">
      <c r="A2403" s="6" t="str">
        <f>INDEX(Table2[NAMA BARANG],MATCH(ROW()-1,Table2[//]))</f>
        <v>WC TF WC 1331 pp</v>
      </c>
      <c r="B2403" s="7">
        <f>INDEX(Table2[TT],MATCH(ROW()-1,Table2[//]))</f>
        <v>44</v>
      </c>
      <c r="C2403" s="8" t="str">
        <f>INDEX(Table2[KET],MATCH(ROW()-1,Table2[//]))</f>
        <v>96 set</v>
      </c>
    </row>
    <row r="2404" spans="1:3">
      <c r="A2404" s="6" t="str">
        <f>INDEX(Table2[NAMA BARANG],MATCH(ROW()-1,Table2[//]))</f>
        <v>Zipper Data envelope DE F4 (1) lama</v>
      </c>
      <c r="B2404" s="7">
        <f>INDEX(Table2[TT],MATCH(ROW()-1,Table2[//]))</f>
        <v>1</v>
      </c>
      <c r="C2404" s="8" t="str">
        <f>INDEX(Table2[KET],MATCH(ROW()-1,Table2[//]))</f>
        <v>48 ls</v>
      </c>
    </row>
    <row r="2405" spans="1:3" customFormat="1" ht="15"/>
    <row r="2406" spans="1:3" customFormat="1" ht="15"/>
    <row r="2407" spans="1:3" customFormat="1" ht="15"/>
    <row r="2408" spans="1:3" customFormat="1" ht="15"/>
    <row r="2409" spans="1:3" customFormat="1" ht="15"/>
    <row r="2410" spans="1:3" customFormat="1" ht="15"/>
    <row r="2411" spans="1:3" customFormat="1" ht="15"/>
    <row r="2412" spans="1:3" customFormat="1" ht="15"/>
    <row r="2413" spans="1:3" customFormat="1" ht="15"/>
    <row r="2414" spans="1:3" customFormat="1" ht="15"/>
    <row r="2415" spans="1:3" customFormat="1" ht="15"/>
    <row r="2416" spans="1:3" customFormat="1" ht="15"/>
    <row r="2417" customFormat="1" ht="15"/>
    <row r="2418" customFormat="1" ht="15"/>
    <row r="2419" customFormat="1" ht="15"/>
    <row r="2420" customFormat="1" ht="15"/>
    <row r="2421" customFormat="1" ht="15"/>
    <row r="2422" customFormat="1" ht="15"/>
    <row r="2423" customFormat="1" ht="15"/>
    <row r="2424" customFormat="1" ht="15"/>
    <row r="2425" customFormat="1" ht="15"/>
    <row r="2426" customFormat="1" ht="15"/>
    <row r="2427" customFormat="1" ht="15"/>
    <row r="2428" customFormat="1" ht="15"/>
    <row r="2429" customFormat="1" ht="15"/>
    <row r="2430" customFormat="1" ht="15"/>
    <row r="2431" customFormat="1" ht="15"/>
    <row r="2432" customFormat="1" ht="15"/>
  </sheetData>
  <conditionalFormatting sqref="C1:C2404 C2433:C1048576">
    <cfRule type="cellIs" dxfId="6" priority="2" operator="equal">
      <formula>"""0"""</formula>
    </cfRule>
  </conditionalFormatting>
  <conditionalFormatting sqref="C2:C2404">
    <cfRule type="cellIs" dxfId="5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MASUK</vt:lpstr>
      <vt:lpstr>KELUAR</vt:lpstr>
      <vt:lpstr>1</vt:lpstr>
      <vt:lpstr>2</vt:lpstr>
      <vt:lpstr>print1</vt:lpstr>
      <vt:lpstr>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2022-04-27T02:48:44Z</cp:lastPrinted>
  <dcterms:created xsi:type="dcterms:W3CDTF">2022-04-02T06:23:03Z</dcterms:created>
  <dcterms:modified xsi:type="dcterms:W3CDTF">2022-06-03T02:51:25Z</dcterms:modified>
</cp:coreProperties>
</file>